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stOcn5TkCZRoI4703IT/FejSm9M91qna8DcspnTvp8rFbO9EX+ggB82aenvfZV7lcO3aOzs9i5uUMOpbv7iKeQ==" workbookSaltValue="8kFnr+zvaH8K1ldACSB+hQ==" workbookSpinCount="100000" lockStructure="1"/>
  <bookViews>
    <workbookView showSheetTabs="0" windowWidth="18350" windowHeight="8000" tabRatio="893" firstSheet="20" activeTab="19"/>
  </bookViews>
  <sheets>
    <sheet name="Data Jangan Dihapus" sheetId="1" state="hidden" r:id="rId1"/>
    <sheet name="HOME" sheetId="16" r:id="rId2"/>
    <sheet name="Nilai Akhir Akreditasi" sheetId="2" state="hidden" r:id="rId3"/>
    <sheet name="Hasil  Akreditasi" sheetId="3" state="hidden" r:id="rId4"/>
    <sheet name="Catatan dan Masukan" sheetId="4" state="hidden" r:id="rId5"/>
    <sheet name="Rekap Asesor 1 &amp; 2" sheetId="10" state="hidden" r:id="rId6"/>
    <sheet name="Skor Asesor 1" sheetId="5" state="hidden" r:id="rId7"/>
    <sheet name="Skor Asesor 2" sheetId="18" state="hidden" r:id="rId8"/>
    <sheet name="Sampul Depan" sheetId="23" r:id="rId9"/>
    <sheet name="Kata Pengantar" sheetId="24" r:id="rId10"/>
    <sheet name="Daftar Isi" sheetId="25" r:id="rId11"/>
    <sheet name="Identitas" sheetId="26" r:id="rId12"/>
    <sheet name="Penutup" sheetId="27" r:id="rId13"/>
    <sheet name="1.1-Stand Binamuda" sheetId="6" r:id="rId14"/>
    <sheet name="1" sheetId="12" r:id="rId15"/>
    <sheet name="2.1-Stand Binawasa" sheetId="7" r:id="rId16"/>
    <sheet name="2" sheetId="13" r:id="rId17"/>
    <sheet name="3.1-Standar Sarpras" sheetId="8" r:id="rId18"/>
    <sheet name="3" sheetId="14" r:id="rId19"/>
    <sheet name="4.1-Standar Ormin" sheetId="9" r:id="rId20"/>
    <sheet name="4" sheetId="15" r:id="rId21"/>
    <sheet name="1.2-Stand Binamuda" sheetId="19" state="hidden" r:id="rId22"/>
    <sheet name="2.2-Stand Binawasa" sheetId="20" state="hidden" r:id="rId23"/>
    <sheet name="3.2-Standar Sarpras" sheetId="21" state="hidden" r:id="rId24"/>
    <sheet name="4.2-Standar Ormin" sheetId="22" state="hidden" r:id="rId25"/>
  </sheets>
  <definedNames>
    <definedName name="_xlnm.Print_Area" localSheetId="13">'1.1-Stand Binamuda'!$C$1:$O$98</definedName>
    <definedName name="_xlnm.Print_Area" localSheetId="21">'1.2-Stand Binamuda'!$C$1:$O$98</definedName>
    <definedName name="_xlnm.Print_Area" localSheetId="15">'2.1-Stand Binawasa'!$C$1:$O$111</definedName>
    <definedName name="_xlnm.Print_Area" localSheetId="22">'2.2-Stand Binawasa'!$C$1:$O$111</definedName>
    <definedName name="_xlnm.Print_Area" localSheetId="17">'3.1-Standar Sarpras'!$C$1:$O$49</definedName>
    <definedName name="_xlnm.Print_Area" localSheetId="23">'3.2-Standar Sarpras'!$C$1:$O$49</definedName>
    <definedName name="_xlnm.Print_Area" localSheetId="19">'4.1-Standar Ormin'!$C$1:$O$68</definedName>
    <definedName name="_xlnm.Print_Area" localSheetId="24">'4.2-Standar Ormin'!$C$1:$O$68</definedName>
    <definedName name="_xlnm.Print_Area" localSheetId="4">'Catatan dan Masukan'!$C$1:$L$50</definedName>
    <definedName name="_xlnm.Print_Area" localSheetId="10">'Daftar Isi'!$C$2:$H$45</definedName>
    <definedName name="_xlnm.Print_Area" localSheetId="3">'Hasil  Akreditasi'!$C$1:$J$25</definedName>
    <definedName name="_xlnm.Print_Area" localSheetId="11">Identitas!$C$1:$J$34</definedName>
    <definedName name="_xlnm.Print_Area" localSheetId="9">'Kata Pengantar'!$C$1:$I$45</definedName>
    <definedName name="_xlnm.Print_Area" localSheetId="2">'Nilai Akhir Akreditasi'!$C$1:$I$40</definedName>
    <definedName name="_xlnm.Print_Area" localSheetId="12">Penutup!$C$1:$I$36</definedName>
    <definedName name="_xlnm.Print_Area" localSheetId="5">'Rekap Asesor 1 &amp; 2'!$C$1:$J$32</definedName>
    <definedName name="_xlnm.Print_Area" localSheetId="8">'Sampul Depan'!$C$2:$J$38</definedName>
    <definedName name="_xlnm.Print_Area" localSheetId="6">'Skor Asesor 1'!$C$1:$L$226</definedName>
    <definedName name="_xlnm.Print_Area" localSheetId="7">'Skor Asesor 2'!$C$1:$L$228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<sst xmlns="http://schemas.openxmlformats.org/spreadsheetml/2006/main" count="2131" uniqueCount="607">
  <si>
    <t>BORANG 1</t>
  </si>
  <si>
    <t>KWARTIR NASIONAL GERAKAN PRAMUKA</t>
  </si>
  <si>
    <t>BORANG (DOKUMEN PORTOFOLIO)</t>
  </si>
  <si>
    <t>AKREDITASI GUGUS DEPAN</t>
  </si>
  <si>
    <t>GERAKAN PRAMUKA</t>
  </si>
  <si>
    <t>JENJANG</t>
  </si>
  <si>
    <t>RACANA PANDEGA</t>
  </si>
  <si>
    <t>PENETAPAN</t>
  </si>
  <si>
    <t>PERINGKAT &amp; HASIL AKHIR AKREDITASI</t>
  </si>
  <si>
    <t>Peringkat Akreditasi Gugus depan, ditetapkan sbb :</t>
  </si>
  <si>
    <t>NO</t>
  </si>
  <si>
    <t>AKREDITASI</t>
  </si>
  <si>
    <t>SYARAT DAN KONDISI</t>
  </si>
  <si>
    <t>Paripurna</t>
  </si>
  <si>
    <t>Jika memperoleh nilai</t>
  </si>
  <si>
    <t>-</t>
  </si>
  <si>
    <t>Baik Sekali</t>
  </si>
  <si>
    <t>Baik</t>
  </si>
  <si>
    <t>Cukup</t>
  </si>
  <si>
    <t xml:space="preserve">di bawah </t>
  </si>
  <si>
    <t xml:space="preserve">Hasil Nilai Akreditasi Gudep </t>
  </si>
  <si>
    <t>:</t>
  </si>
  <si>
    <t>Hasil Akreditasi</t>
  </si>
  <si>
    <t>NILAI ATAU SKOR AKHIR HASIL AKREDITASI</t>
  </si>
  <si>
    <t>KOMPONEN AKREDITASI</t>
  </si>
  <si>
    <t>NILAI SKOR ASESOR 1</t>
  </si>
  <si>
    <t>NILAI SKOR ASESOR 2</t>
  </si>
  <si>
    <t>SKOR MAKSI MAL</t>
  </si>
  <si>
    <t>SKOR YANG DICAPAI</t>
  </si>
  <si>
    <t>KUALIFIKASI</t>
  </si>
  <si>
    <t>Standar Pembinaan Anggota Muda</t>
  </si>
  <si>
    <t>Standar Pengelolaan Anggota Dewasa</t>
  </si>
  <si>
    <t>Standar Sarana dan Prasarana</t>
  </si>
  <si>
    <t>Standar Organisasi, Administrasi, Keuangan dan Kerjasama</t>
  </si>
  <si>
    <r>
      <rPr>
        <b/>
        <sz val="11"/>
        <color rgb="FF1F1F1F"/>
        <rFont val="Arial"/>
        <charset val="134"/>
      </rPr>
      <t>JUMLAH KOMPONEN</t>
    </r>
  </si>
  <si>
    <t>*) Skor yang dicapai merupakan hasil penilaian para Asesor</t>
  </si>
  <si>
    <t>CATATAN DAN MASUKAN ASESOR</t>
  </si>
  <si>
    <t>UNTUK PERBAIKAN DAN PENGEMBANGAN GUDEP</t>
  </si>
  <si>
    <t>BUKU 3</t>
  </si>
  <si>
    <t>LEMBAR KERJA ASESOR AKREDITASI GUDEP</t>
  </si>
  <si>
    <t>AMBALAN PENEGAK</t>
  </si>
  <si>
    <t>NOMOR PESERTA AKREDITASI</t>
  </si>
  <si>
    <t>NOMOR GUGUS DEPAN</t>
  </si>
  <si>
    <t>ALAMAT GUGUS DEPAN</t>
  </si>
  <si>
    <t xml:space="preserve">PANGKALAN </t>
  </si>
  <si>
    <t>KWARTIR RANTING</t>
  </si>
  <si>
    <t>KWARTIR CABANG</t>
  </si>
  <si>
    <t>NAMA ASESOR</t>
  </si>
  <si>
    <t>NOMOR PIN ASESOR</t>
  </si>
  <si>
    <t>TANGGAL PENILAIAN</t>
  </si>
  <si>
    <t>…............................. …...................... 20…..</t>
  </si>
  <si>
    <t xml:space="preserve">NAMA ASESOR </t>
  </si>
  <si>
    <t>ASESOR 1</t>
  </si>
  <si>
    <t>KOMPONEN PENILAIAN</t>
  </si>
  <si>
    <t>SKOR MAKSIMAL</t>
  </si>
  <si>
    <t>BOBOT KOMPONEN</t>
  </si>
  <si>
    <t>JUMLAH KOMPONEN</t>
  </si>
  <si>
    <t>STANDAR PEMBINAAN ANGGOTA MUDA</t>
  </si>
  <si>
    <t>Standar Kegiatan</t>
  </si>
  <si>
    <t>Standar Pencapaian SKU, SKK dan Penggalang Garuda</t>
  </si>
  <si>
    <t>Data Keanggotaan</t>
  </si>
  <si>
    <t>Penghargaan dan Prestasi</t>
  </si>
  <si>
    <t>Pengelolaan Administrasi</t>
  </si>
  <si>
    <t>Skor atau Nilai Maksimal</t>
  </si>
  <si>
    <t>Total Skor yang dicapai</t>
  </si>
  <si>
    <t>Catatan :</t>
  </si>
  <si>
    <t>Kondisi obyek penilaian dan pertimbangan Asesor dalam memberikan skor (jika ada)</t>
  </si>
  <si>
    <t>Komponen Keanggotaan Gudep</t>
  </si>
  <si>
    <t>STANDAR PENGELOLAAN ANGGOTA DEWASA</t>
  </si>
  <si>
    <t>2.1</t>
  </si>
  <si>
    <t>Jumlah Pembina Penggalang</t>
  </si>
  <si>
    <t>Komposisi dan Kualifikasi Pembina</t>
  </si>
  <si>
    <t>2.3</t>
  </si>
  <si>
    <t>Pengalaman Pembina Ikut Serta Kegiatan</t>
  </si>
  <si>
    <t>2.4</t>
  </si>
  <si>
    <t>2.5</t>
  </si>
  <si>
    <t>Kegiatan Pembina dan Mabi</t>
  </si>
  <si>
    <t>Komponen Administrasi Gugusdepan</t>
  </si>
  <si>
    <t>STANDAR SARANA PRASARANA</t>
  </si>
  <si>
    <t>3.1</t>
  </si>
  <si>
    <t>Kelengkapan Sarana dan Prasarana Regu</t>
  </si>
  <si>
    <t>3.2</t>
  </si>
  <si>
    <t>Kelengkapan Sarana dan Prasarana Pasukan</t>
  </si>
  <si>
    <t>3.3</t>
  </si>
  <si>
    <t>Kelengkapan Sarana dan Prasarana Gugus Depan</t>
  </si>
  <si>
    <t>Komponen Pengelolaan Gugusdepan</t>
  </si>
  <si>
    <t xml:space="preserve">STANDAR ORGANISASI, ADMINISTRASI , KEUANGAN DAN KERJASAMA           
</t>
  </si>
  <si>
    <t>4.1</t>
  </si>
  <si>
    <t>Pengelolaan Gugus Depan</t>
  </si>
  <si>
    <t>4.2</t>
  </si>
  <si>
    <t>Pengelolaan Administrasi Gugus Depan</t>
  </si>
  <si>
    <t>4.3</t>
  </si>
  <si>
    <t>Prestasi dan Penghargaan Gugus Depan</t>
  </si>
  <si>
    <t>4.4</t>
  </si>
  <si>
    <t>Pengeloaan Adminitrasi, Keu, Org dan Kerjasama</t>
  </si>
  <si>
    <t>Total Skor Maksimal</t>
  </si>
  <si>
    <t>Komponen Kompetensi Pembina</t>
  </si>
  <si>
    <t>ASESOR 2</t>
  </si>
  <si>
    <t xml:space="preserve"> </t>
  </si>
  <si>
    <t>BUKU 1</t>
  </si>
  <si>
    <t>KWARTIR NASIONAL GERAKAN PRAMKA</t>
  </si>
  <si>
    <t>NO PESERTA AKREDITASI</t>
  </si>
  <si>
    <t>.............................................................</t>
  </si>
  <si>
    <t>PERIODE AKREDITASI</t>
  </si>
  <si>
    <t>…...............</t>
  </si>
  <si>
    <t>S/D</t>
  </si>
  <si>
    <t>….............</t>
  </si>
  <si>
    <t>DIAJUKAN OLEH :</t>
  </si>
  <si>
    <t xml:space="preserve">GUGUSDEPAN  </t>
  </si>
  <si>
    <t>KWARDA</t>
  </si>
  <si>
    <t>KWARCAB</t>
  </si>
  <si>
    <t>KWARAN</t>
  </si>
  <si>
    <t xml:space="preserve"> KATA PENGANTAR</t>
  </si>
  <si>
    <t>Salam Pramuka,</t>
  </si>
  <si>
    <t>Dengan mengucap puji syukur kehadlirat Tuhan Yang Maha Esa yang telah</t>
  </si>
  <si>
    <t>melimpahkan rahmat, hidayah dan petunjuk Nya, sehingga kami dapat</t>
  </si>
  <si>
    <t>menyelesaikan penyusunan portofolio  ini untuk kepentingan pengajuan</t>
  </si>
  <si>
    <t>akreditasi gugusdepan kami.</t>
  </si>
  <si>
    <t>Kami berharap portofolio ini dengan segala kekurangan dan kelebihannya</t>
  </si>
  <si>
    <t>dapat dipertimbangkan,  dinilai dan diverivikasi oleh para Asesor sebagai</t>
  </si>
  <si>
    <t>pembelajaran kami dalam meningkatkan mutu pengelolaan gugusdepan.</t>
  </si>
  <si>
    <t xml:space="preserve">Terimakasih kami sampaikan atas bantuan moril dan material dari semua </t>
  </si>
  <si>
    <t>pihak sehingga kami dapat menyelesaikan tugas ini dengan baik.</t>
  </si>
  <si>
    <t xml:space="preserve">Semoga Tuhan meridloi seluruh usaha dan ikhtiar kita bersama </t>
  </si>
  <si>
    <t>untuk kemajuan Gerakan Pramuka</t>
  </si>
  <si>
    <t>…................................... 20 ….........</t>
  </si>
  <si>
    <t>Mengetahui</t>
  </si>
  <si>
    <t>Kwarcab/Kwaran</t>
  </si>
  <si>
    <t>Majelis Pembimbing</t>
  </si>
  <si>
    <t>Ketua</t>
  </si>
  <si>
    <t>Gugus depan</t>
  </si>
  <si>
    <t>…..........................</t>
  </si>
  <si>
    <t>DAFTAR ISI</t>
  </si>
  <si>
    <t>DOKUMEN PORTOFOLIO  AKREDITASI GUGUS DEPAN</t>
  </si>
  <si>
    <t>HALAMAN DEPAN</t>
  </si>
  <si>
    <t>BAGIAN I</t>
  </si>
  <si>
    <t>A. Kata Pengantar</t>
  </si>
  <si>
    <t>B. Daftar Isi</t>
  </si>
  <si>
    <t>C. Indentitas Gugusdepan</t>
  </si>
  <si>
    <t>M</t>
  </si>
  <si>
    <t>BAGIAN II</t>
  </si>
  <si>
    <t>Pandega-1</t>
  </si>
  <si>
    <t>Pandega-1.1</t>
  </si>
  <si>
    <t>Standar Kegiatan Racana Pandega</t>
  </si>
  <si>
    <t>Pandega-1.2</t>
  </si>
  <si>
    <t>Standar Capaian Tanda Pramuka Penegak</t>
  </si>
  <si>
    <t>Pandega-1.3</t>
  </si>
  <si>
    <t>Pandega-1.4</t>
  </si>
  <si>
    <t>Pandega-1.5</t>
  </si>
  <si>
    <t>Pandega-2</t>
  </si>
  <si>
    <t>Pandega-2.1</t>
  </si>
  <si>
    <t>Data Keanggotaan dan Pembina</t>
  </si>
  <si>
    <t>Pandega-2.2</t>
  </si>
  <si>
    <t>Pandega-2.3</t>
  </si>
  <si>
    <t>Pengalaman Pembina Ikut Kegiatan</t>
  </si>
  <si>
    <t>Pandega-2.4</t>
  </si>
  <si>
    <t>Pandega-2.5</t>
  </si>
  <si>
    <t>Pandega-3</t>
  </si>
  <si>
    <t>Standar Sarana Prasarana</t>
  </si>
  <si>
    <t>Pandega-3.1</t>
  </si>
  <si>
    <t>Kelengkapan Sarana Prasarana Reka</t>
  </si>
  <si>
    <t>Pandega-3.2</t>
  </si>
  <si>
    <t>KelengkapanSarana Prasarana Sangga</t>
  </si>
  <si>
    <t>Pandega-3.3</t>
  </si>
  <si>
    <t>Kelengkapan Sarana Prasarana Gudep</t>
  </si>
  <si>
    <t>Pandega-4</t>
  </si>
  <si>
    <t>Standar Organisasi, Administrasi dan Keuangan</t>
  </si>
  <si>
    <t>Pandega-4.1</t>
  </si>
  <si>
    <t>Pandega-4.2</t>
  </si>
  <si>
    <t>Pandega-4.3</t>
  </si>
  <si>
    <t>Pandega-4.4</t>
  </si>
  <si>
    <t>Pengelolaan Administrasi Keuangan Gugus Depan  dan  Organisasi Kerjasama</t>
  </si>
  <si>
    <t>Penutup</t>
  </si>
  <si>
    <t>"IKHLAS BAKTI BINA BANGSA BERBUDI BAWA LAKSANA"</t>
  </si>
  <si>
    <t>DOKUMEN PORTOFOLIO AKREDITASI GUGUSDEPAN</t>
  </si>
  <si>
    <t>IDENTITAS GUDEP PESERTA AKREDITASI</t>
  </si>
  <si>
    <t>1.</t>
  </si>
  <si>
    <t>Nomor Peserta Akreditasi</t>
  </si>
  <si>
    <t>…................................................................</t>
  </si>
  <si>
    <t>2.</t>
  </si>
  <si>
    <t>Periode Akreditasi</t>
  </si>
  <si>
    <t>…............................  S/d …...................................</t>
  </si>
  <si>
    <t>3.</t>
  </si>
  <si>
    <t>Pola Sertivikasi</t>
  </si>
  <si>
    <r>
      <rPr>
        <sz val="12"/>
        <color theme="1"/>
        <rFont val="Arial"/>
        <charset val="134"/>
      </rPr>
      <t xml:space="preserve">          Penilaian Portofolio            Visitasi   </t>
    </r>
    <r>
      <rPr>
        <sz val="9"/>
        <color theme="1"/>
        <rFont val="Arial"/>
        <charset val="134"/>
      </rPr>
      <t>*)</t>
    </r>
  </si>
  <si>
    <t>4.</t>
  </si>
  <si>
    <t>Nomor Gugusdepan</t>
  </si>
  <si>
    <t>5.</t>
  </si>
  <si>
    <t>Tanggal Berdiri</t>
  </si>
  <si>
    <t>6.</t>
  </si>
  <si>
    <t>Jenjang/Satuan</t>
  </si>
  <si>
    <t>7.</t>
  </si>
  <si>
    <t>Alamat Gugusdepan</t>
  </si>
  <si>
    <t>a.</t>
  </si>
  <si>
    <t>Pangkalan Gudep</t>
  </si>
  <si>
    <t>b.</t>
  </si>
  <si>
    <t>Alamat</t>
  </si>
  <si>
    <t>c.</t>
  </si>
  <si>
    <t>Kwaran</t>
  </si>
  <si>
    <t>d.</t>
  </si>
  <si>
    <t>Kwarcab</t>
  </si>
  <si>
    <t>e.</t>
  </si>
  <si>
    <t>Kwarda</t>
  </si>
  <si>
    <t>f.</t>
  </si>
  <si>
    <t>Telp/hp</t>
  </si>
  <si>
    <t>g.</t>
  </si>
  <si>
    <t>Media Digital</t>
  </si>
  <si>
    <t>Email</t>
  </si>
  <si>
    <t>Blog/Web</t>
  </si>
  <si>
    <t xml:space="preserve">- </t>
  </si>
  <si>
    <t>Media Sosial</t>
  </si>
  <si>
    <t>*)</t>
  </si>
  <si>
    <t>Coret yang tidak perlu</t>
  </si>
  <si>
    <t>PENUTUP</t>
  </si>
  <si>
    <t>Demikian kami sampaikan seluruh data yang diperlukan untuk penilaian</t>
  </si>
  <si>
    <t>Akreditasi Gugusdepan kami, khususnya untuk Jenjang Pramuka Pandega.</t>
  </si>
  <si>
    <t>Seluruh data sudah kami sampaikan sesuai dengan yang kami miliki</t>
  </si>
  <si>
    <t>namun demikian jika diperlukan untuk menambah data-data lain, akan</t>
  </si>
  <si>
    <t>segera kami siapkan.</t>
  </si>
  <si>
    <t>Atas perhatian dan kerjasama para Asesor kami sampaikan terimakasih.</t>
  </si>
  <si>
    <t>Semoga dengan akreditasi yang dilakukan dapat meningkatkan kualitas</t>
  </si>
  <si>
    <t>pengelolaan dan pembinaan peserta didik di gudep kami.</t>
  </si>
  <si>
    <t>Pandega -1</t>
  </si>
  <si>
    <t>1.1. STANDAR KEGIATAN</t>
  </si>
  <si>
    <t>Pembinaan (kegiatan dan latihan) Pramuka Pandega   di Racana  merupakan unsur penting untuk mengembangkan karakter peserta didik. Oleh sebab itu keaktifan pembinaan merupakan salah satu tolok ukur  berhasil tidaknya gugusdepan didalam melaksanakan tugas pokok dan fungsinya.</t>
  </si>
  <si>
    <t>NAMA KEGIATAN</t>
  </si>
  <si>
    <t>TAHUN KEGIATAN</t>
  </si>
  <si>
    <t>JUMLAH SKOR</t>
  </si>
  <si>
    <t>SKOR RATA-RATA</t>
  </si>
  <si>
    <t>BUKTI FISIK</t>
  </si>
  <si>
    <t>KONDISI</t>
  </si>
  <si>
    <t>SKOR</t>
  </si>
  <si>
    <t>Latihan rutin dengan upacara buka dan tutup</t>
  </si>
  <si>
    <t>Foto Dokumentasi Kegiatan dan Laporan Kegiatan yang tercantum dalam logbook</t>
  </si>
  <si>
    <t>Perkemahan Jumat, Sabtu, Minggu (Perjusami)</t>
  </si>
  <si>
    <t>Pengembaraan</t>
  </si>
  <si>
    <t>Mengikuti kegiatan Satuan Karya</t>
  </si>
  <si>
    <t xml:space="preserve">Kegiatan Bina Lingkungan </t>
  </si>
  <si>
    <t>Latihan Pengembangan Kepemimpinan (LPK)</t>
  </si>
  <si>
    <t>Bina Satuan</t>
  </si>
  <si>
    <t>Dewan Pandega aktif</t>
  </si>
  <si>
    <t>Dewan Kehormatan Pandega  aktif</t>
  </si>
  <si>
    <t>Kegiatan lainnya ( KPDK,kursus manajemen organisasi)</t>
  </si>
  <si>
    <t>Jumlah skor akhir</t>
  </si>
  <si>
    <t>1.2. STANDAR PENCAPAIAN SKU dan SKK PANDEGA</t>
  </si>
  <si>
    <t>SYARAT DAN TANDA KECAKAPAN</t>
  </si>
  <si>
    <t>SKU DAN TKU</t>
  </si>
  <si>
    <t>Foto dokumentasi, Dokumen SKU, SKK dan Dokumen lain yang mendukung</t>
  </si>
  <si>
    <t>Calon</t>
  </si>
  <si>
    <t>Purwa</t>
  </si>
  <si>
    <t>Madya</t>
  </si>
  <si>
    <t>Utama</t>
  </si>
  <si>
    <t>Skor Akhir SKU dan TKU</t>
  </si>
  <si>
    <t>SKK DAN TKK</t>
  </si>
  <si>
    <t>Pandega GARUDA</t>
  </si>
  <si>
    <t>1.3. DATA KEANGGOTAAN</t>
  </si>
  <si>
    <t>Data Keanggotaan disusun dalam 3 tahun terakhir yang terdiri dari :</t>
  </si>
  <si>
    <t>Jumlah Racana Pandega</t>
  </si>
  <si>
    <t>Jumlah Majelis Pembimbing</t>
  </si>
  <si>
    <t>JUMLAH ANGGOTA RACANA</t>
  </si>
  <si>
    <t xml:space="preserve">Dalam Petunjuk Penyelenggaraan Gudep No. 231 tahun 2007, </t>
  </si>
  <si>
    <t>1. Racana Pandega  terdiri atas 30 Pramuka Pandega tidak dibagi 
dalam kelompok kecil.</t>
  </si>
  <si>
    <t>2.Racana Pandega dapat membentuk kelompok yang disebut Sangga Kerja</t>
  </si>
  <si>
    <r>
      <rPr>
        <b/>
        <sz val="11"/>
        <color theme="1"/>
        <rFont val="Arial"/>
        <charset val="134"/>
      </rPr>
      <t>TAHUN</t>
    </r>
    <r>
      <rPr>
        <sz val="11"/>
        <color theme="1"/>
        <rFont val="Arial"/>
        <charset val="134"/>
      </rPr>
      <t>*)</t>
    </r>
  </si>
  <si>
    <t>JUMLAH ANGGOTA</t>
  </si>
  <si>
    <t>JUMLAH PER-RACANA</t>
  </si>
  <si>
    <t>JUMLAH SANGGA</t>
  </si>
  <si>
    <t>BUKTI DOKUMEN</t>
  </si>
  <si>
    <t>daftar nama anggota dan beberapa contoh daftar hadir latihan rutin</t>
  </si>
  <si>
    <t>Skor Rata-Rata</t>
  </si>
  <si>
    <t>*) Dapat diubah, disesuaikan dengan tahun pengajuan akreditasi</t>
  </si>
  <si>
    <t>1.4 PENGHARGAAN DAN PRESTASI</t>
  </si>
  <si>
    <t>JENIS PENGHARGAAN</t>
  </si>
  <si>
    <t>TAHUN</t>
  </si>
  <si>
    <t>Tingkat Ranting</t>
  </si>
  <si>
    <t xml:space="preserve"> foto dokumentasi, Dokumen SKU dan Dokumen lain yang mendukung berdasarkan logbook</t>
  </si>
  <si>
    <t>Tingkat Cabang</t>
  </si>
  <si>
    <t>Tingkat Daerah</t>
  </si>
  <si>
    <t>Tingkat Nasional/Internasional</t>
  </si>
  <si>
    <t>1.5 PENGELOLAAN ADMINISTRASI</t>
  </si>
  <si>
    <t>JENIS ADMINISTRASI</t>
  </si>
  <si>
    <t>Buku Presensi</t>
  </si>
  <si>
    <t>Jika ada apakah ditulis, ditempatkan dan digunakan sesuai SK Kwarnas No.041 Tahun 1995 Juklak  administrasi satuan pramuka</t>
  </si>
  <si>
    <t>Buku catatan pribadi peserta didik</t>
  </si>
  <si>
    <t>Log book</t>
  </si>
  <si>
    <t>1.1 STANDAR KEGIATAN</t>
  </si>
  <si>
    <t>Penilaian didasarkan pada kondisi dokumen/bukti. Jika tidak ada dokumen/bukti diberi nilai 1,</t>
  </si>
  <si>
    <t xml:space="preserve"> ada dokumen sesuai kondisinya diberi nilai 2 - 4</t>
  </si>
  <si>
    <t>LATIHAN RUTIN DENGAN UPACARA</t>
  </si>
  <si>
    <t>SKOR/NILAI TERTINGGI :  4</t>
  </si>
  <si>
    <t>NILAI/ SKOR</t>
  </si>
  <si>
    <t>Tidak Ada</t>
  </si>
  <si>
    <t>Tidak rutin</t>
  </si>
  <si>
    <t>Rutin</t>
  </si>
  <si>
    <t>Rutin dan terdokumentasi</t>
  </si>
  <si>
    <t>Ada</t>
  </si>
  <si>
    <t>Tidak</t>
  </si>
  <si>
    <t>Aktif</t>
  </si>
  <si>
    <t>Kegiatan Bina Lingkungan</t>
  </si>
  <si>
    <t>Tidak  menyelenggarakan kegiatan</t>
  </si>
  <si>
    <t>Menyelenggarakan 2 kegiatan dalam 1 tahun</t>
  </si>
  <si>
    <t>Menyelenggarakan 3 kegiatan dalam 1 tahun</t>
  </si>
  <si>
    <t>Menyelenggarakan lebih dari 3 kegiatan 1 tahun</t>
  </si>
  <si>
    <t xml:space="preserve">Latihan Pengembangan Kepemimpinan </t>
  </si>
  <si>
    <t>Dewan Pandega Aktif</t>
  </si>
  <si>
    <t xml:space="preserve"> Dewan Kehormatan Pandega Aktif </t>
  </si>
  <si>
    <t xml:space="preserve">Kegiatan Lainnya </t>
  </si>
  <si>
    <t>1.2.1 PENCAPAIAN SKU</t>
  </si>
  <si>
    <t>1.2.2 PENCAPAIAN SKK</t>
  </si>
  <si>
    <t xml:space="preserve">Penilaian berdasarkan jumlah SKK </t>
  </si>
  <si>
    <t>Memiliki 1-2 TKK</t>
  </si>
  <si>
    <t>Memiliki 3-4 TKK</t>
  </si>
  <si>
    <t>Memiliki 5-7 TKK</t>
  </si>
  <si>
    <t>Memiliki 8-10 TKK</t>
  </si>
  <si>
    <t>1.2.3 PENCAPAIAN PRAMUKA GARUDA</t>
  </si>
  <si>
    <t>Nilai berdasarkan jumlah peserta didik nilai 4.</t>
  </si>
  <si>
    <t>Tidak ada</t>
  </si>
  <si>
    <t>1.3.KEANGGOTAN PESERTA DIDIK</t>
  </si>
  <si>
    <t xml:space="preserve">1. Racana Pandega  terdiri atas 30 Pramuka Pandega tidak dibagi  dalam kelompok </t>
  </si>
  <si>
    <t>SKOR/NILAI TERTINGGI : 4</t>
  </si>
  <si>
    <t>Kurang dari 30 Orang Pandega</t>
  </si>
  <si>
    <t>Lebih dari 30 Orang Pandega</t>
  </si>
  <si>
    <t>1 ( satu) Racana Pramuka</t>
  </si>
  <si>
    <t>Lebih 1 ( satu) Racana Pramuka</t>
  </si>
  <si>
    <t>1.4 PRESTASI DAN PENGHARGAAN</t>
  </si>
  <si>
    <t xml:space="preserve">Penilain berdasarkan jumlah kegitaan yang diikuti. </t>
  </si>
  <si>
    <t>1.4.1 PENGHARGAAN TINGKAT RANTING</t>
  </si>
  <si>
    <t>1.4.2 PENGHARGAAN TINGKAT CABANG</t>
  </si>
  <si>
    <t>1.4.3 PENGHARAAN  TINGKAT DAERAH</t>
  </si>
  <si>
    <t>1.4.4 PENGHARGAAN TINGKAT NASIONAL/INTERNASIONAL</t>
  </si>
  <si>
    <t>2. BUKU CATATAN PRIBADI  PESERTA DIDIK</t>
  </si>
  <si>
    <t xml:space="preserve">Buku catatan pribadi berisi: 1) Nama Lengkap, nama kecil/nama panggilan. 2) Tempat dan tanggal lahir. 3) Agama. 4) Tanggal masuk mejadi </t>
  </si>
  <si>
    <t xml:space="preserve">anggota Gerakan Pramuka. 5) Sifat baik yang perlu dikembangkan. 6) Sifat kurang baik yang perlu dikurangi/dihilangkan. 7) Kepemimpinan yang pernah </t>
  </si>
  <si>
    <t>dialami/diikuti. 8) Peristiwa-peristiwa penting selama menjadi pesertadidik (sebutkan peristiwa penting, tanggal dan tempatnya, misalnya</t>
  </si>
  <si>
    <t xml:space="preserve">: dilantik menjadi Siaga, Siaga Mula, Bantu, Tata, Garuda, naik Golongan Penggalang, dilantik menjadi Penggalang, Ramu, Rakit, Terap, Garuda dan </t>
  </si>
  <si>
    <t xml:space="preserve">seterusnya). 9) Observasi terhadap  pribadi anggota (kecerdasan, gotong royong, disiplin, kegembiraan, suka menolong/membantu, loyalitas, kejujuran, </t>
  </si>
  <si>
    <t xml:space="preserve">inisiatif, kepribadian /mentalitas, kreatifitas, pengabdian dan sebagainya). 10) Kegiatan kepramukaan atau kegiatan lain yang pernah diikuti </t>
  </si>
  <si>
    <t>11) Penyakit/ganggunan kesehatan yang pernah dan atau diderita 12) Mutasi anggota, dan sebagainya.</t>
  </si>
  <si>
    <t>50% kondisi sesuai aturan</t>
  </si>
  <si>
    <t>75 % kondisi sesuai aturan</t>
  </si>
  <si>
    <t>100 % kondisi sesuai aturan</t>
  </si>
  <si>
    <t>3. LOG BOOK</t>
  </si>
  <si>
    <t xml:space="preserve">Log book (buku catatan) merupakan catatan peristiwa-peristiwa penting di dalam gudep, setiap kegiatan dan pengambilan keputusan yang penting </t>
  </si>
  <si>
    <t>harus tercatat pada buku tersebut.  (Log Book berisi: catatan waktu, peristiwa, ilustrasi, gambar, tempelan/guntingan berita dan sebagainya).</t>
  </si>
  <si>
    <t>Pandega- 2</t>
  </si>
  <si>
    <t>DOKUMEN PORTOFOLIO AKREDITASI GUGUS DEPAN</t>
  </si>
  <si>
    <t>2.1  JUMLAH PEMBINA PANDEGA</t>
  </si>
  <si>
    <t>Dalam Petunjuk Penyelenggaraan Gudep No. 231 tahun 2007, Racana Pandega dibina oleh seorang Pembina Pandega dan bila perlu dapat dibantu oleh satu orang Pembantu Pembina Pandega atau lebih sebagai konsultan dan narasumber ahli yang memiliki kepedulian dan dipilih oleh Majelis Pandega</t>
  </si>
  <si>
    <t>JUMLAH PESERTA DIDIK</t>
  </si>
  <si>
    <t>JUMLAH RACANA</t>
  </si>
  <si>
    <t>JUMLAH PEMBINA</t>
  </si>
  <si>
    <t>RATIO</t>
  </si>
  <si>
    <t>Daftar Nama Pembina &amp; Pb Pembina, Riwayat Hidup dan Bukti Ikut Kursus Kepramukaan, serta tanda registrasi Pembina**)</t>
  </si>
  <si>
    <t>Skor Rata-rata</t>
  </si>
  <si>
    <t>**) Dijadikan sebagai penambahan point dalam pemberian skor/penilaian</t>
  </si>
  <si>
    <t>2.2. KOMPOSISI DAN KUALIFIKASI PEMBINA</t>
  </si>
  <si>
    <t>Komposisi dan Kualifikasi Pembina terdiri dari unsur :</t>
  </si>
  <si>
    <t>2.2.1  Jenjang Pelatihan Pembina Satuan</t>
  </si>
  <si>
    <t>2.2.2 Daftar Pembina ikut Kursus Pramuka Lainnya</t>
  </si>
  <si>
    <t>2.2.1 JENJANG PELATIHAN PEMBINA</t>
  </si>
  <si>
    <t>Persayaratan Pembina Pramuka Pandega, minimal adalah pernah ikut Kursus Mahir Dasar. Yang ideal pernah mengikuti Kursus Mahir Lanjut Pandega.  Dalam akreditasi ini disediakan 3 pilihan untuk kompetensi Pembina yaitu : belum kursus, pernah ikut Kursus Mahir Dasar, pernah ikut Kursus Mahir Lanjut pandega</t>
  </si>
  <si>
    <t>NAMA PEMBINA</t>
  </si>
  <si>
    <t xml:space="preserve"> SKOR</t>
  </si>
  <si>
    <t>Orientasi kepramukaan</t>
  </si>
  <si>
    <t>Sertifikat</t>
  </si>
  <si>
    <t>KMD/KML tanpa SHB</t>
  </si>
  <si>
    <t>Ijazah</t>
  </si>
  <si>
    <t>KMD, dengan SHB</t>
  </si>
  <si>
    <t>Ijazah dan Surat/Kartu Hak Bina</t>
  </si>
  <si>
    <t>KML, dengan SHB</t>
  </si>
  <si>
    <t>2.2.2 DAFTAR PEMBINA IKUT  KURSUS KEPRAMUKAAN  LAINNYA</t>
  </si>
  <si>
    <t>Para Pembina Penegak yang mengikuti kursus-kursus kepramukaan lain, merupakan bagian dari upaya peningkatan kompetensi. Kursus ini memiliki bobot yang berbeda berdasar penyelenggara, misalnya Kwarran, Kwarcab, Kwarda, Kwaransa hingga Internasional.</t>
  </si>
  <si>
    <t>KEGIATAN KEPRAMUKAAN</t>
  </si>
  <si>
    <t>Sertifikat, Piagam, Plakat</t>
  </si>
  <si>
    <t>Skor Rata-rata (2.2.1 + 2.2.2)</t>
  </si>
  <si>
    <t>2.3. PENGALAMAN PEMBINA IKUT SERTA KEGIATAN</t>
  </si>
  <si>
    <t>Keikutsertaan para Pembina dalam pendidikan, kegiatan sosial, budaya dan keagamaan yang dilaksanakan oleh lembaga lain merupakan bagian dari peningkatan kompetensi Pembina.</t>
  </si>
  <si>
    <t>PENGALAMAN PEMBINA</t>
  </si>
  <si>
    <t>sertifikat, piagam,  plakat, undangan, surat tugas</t>
  </si>
  <si>
    <t>2.4  PENGHARGAAN DAN PRESTASI</t>
  </si>
  <si>
    <t xml:space="preserve"> foto dokumentasi, Dokumen penghargaan/prestasi dan Dokumen lain yang mendukung</t>
  </si>
  <si>
    <t>2.5 KEGIATAN PEMBINA DAN MABI</t>
  </si>
  <si>
    <t>TOTAL SKOR</t>
  </si>
  <si>
    <t>SKOR AKHIR</t>
  </si>
  <si>
    <t>Rapat Kordinasi Pembina dan Mabigus</t>
  </si>
  <si>
    <t>Dokumentasi, Surat Keputusan, Notulen, Dokumen lainnya.</t>
  </si>
  <si>
    <t>Rapat Pembina Gudep</t>
  </si>
  <si>
    <t>Notulen dan Risalah Rapat</t>
  </si>
  <si>
    <t>Dewan Kehormatan Gudep</t>
  </si>
  <si>
    <t>Lembaga Pemeriksa Keuangan Gudep</t>
  </si>
  <si>
    <t>Malibatkan Orang tua peserta didik</t>
  </si>
  <si>
    <t>Rencana Rekrut Peserta didik dan Pembina</t>
  </si>
  <si>
    <t>Rencana Peningkatan Kualitas Pembina &amp; Mabi</t>
  </si>
  <si>
    <t>Program Latihan Mingguan</t>
  </si>
  <si>
    <t>Program Kerja Gudep</t>
  </si>
  <si>
    <t>Buku Catatan Setiap Pribadi Pembina</t>
  </si>
  <si>
    <t>Skor Akhir</t>
  </si>
  <si>
    <t xml:space="preserve">Racana Pandega dibina oleh seorang Pembina Pandega </t>
  </si>
  <si>
    <t xml:space="preserve">dan bila perlu dapat dibantu oleh satu orang Pembantu Pembina Pandega </t>
  </si>
  <si>
    <t xml:space="preserve">atau lebih sebagai konsultan dan narasumber ahli yang memiliki kepedulian </t>
  </si>
  <si>
    <t>dan dipilih oleh Majelis Pandega</t>
  </si>
  <si>
    <t>Memiliki 1 Racana dan 1 Pembina</t>
  </si>
  <si>
    <t>Dokumen Registrasi Pembina</t>
  </si>
  <si>
    <t>Memiliki 1  Racana  dengan 2 Pembina</t>
  </si>
  <si>
    <t>Memiliki 2 Racana  dengan 2 Pembina</t>
  </si>
  <si>
    <t>Memiliki 2 Racana  dengan 4 Pembina</t>
  </si>
  <si>
    <t>2.2.2 DAFTAR NAMA PEMBINA DAN IKUT  KURSUS KEPRAMUKAAN  LAINNYA</t>
  </si>
  <si>
    <t>Sertifikat/Piagam/Plakat</t>
  </si>
  <si>
    <t>Tingkat nasional/Internasional, peserta</t>
  </si>
  <si>
    <t>2.3 PENGALAMAN PEMBINA IKUT SERTA KEGIATAN</t>
  </si>
  <si>
    <t>Penilain berdasarkan kegiatan yang diikuti</t>
  </si>
  <si>
    <t>2.3.1 KEGIATAN TINGKAT RANTING</t>
  </si>
  <si>
    <t>2.3.2 KEGIATAN TINGKAT CABANG</t>
  </si>
  <si>
    <t>2.3.3 KEGIATAN TINGKAT DAERAH</t>
  </si>
  <si>
    <t>2.3.4 KEGIATAN TINGKAT NASIONAL/INTERNASIONAL</t>
  </si>
  <si>
    <t>2.4 PRESTASI DAN PENGHARGAAN</t>
  </si>
  <si>
    <t>2.4.1 PENGHARGAAN TINGKAT RANTING</t>
  </si>
  <si>
    <t>2.4.2 PENGHARGAAN TINGKAT CABANG</t>
  </si>
  <si>
    <t>2.4.3 PENGHARAAN  TINGKAT DAERAH</t>
  </si>
  <si>
    <t>2.4.4 PENGHARGAAN TINGKAT NASIONAL/INTERNASIONAL</t>
  </si>
  <si>
    <t>2.5. KEGIATAN PEMBINA DAN MABI</t>
  </si>
  <si>
    <t>2.5.1  RAPAT PEMBINA DAN MABI</t>
  </si>
  <si>
    <t>Dokumentasi, Surat Keputusan, Notulen, logbook, Dokumen lainnya sesuai SK Kwarnas No.041 Tahun 1995 Juklak  administrasi satuan pramuka</t>
  </si>
  <si>
    <t>1 tahun sekali</t>
  </si>
  <si>
    <t>6 bulan sekali</t>
  </si>
  <si>
    <t>3 bulan sekali</t>
  </si>
  <si>
    <t xml:space="preserve">2.5.2 RAPAT PEMBINA </t>
  </si>
  <si>
    <t>1 atau 3 bulan sekali</t>
  </si>
  <si>
    <t>2.5.3. NOTULEN ATAU RISALAH RAPAT</t>
  </si>
  <si>
    <t xml:space="preserve">1) Catatan/notulen rapat dengan Pembina Gudep, berisi permasalahan gudep, progja dan sebagainya. </t>
  </si>
  <si>
    <t xml:space="preserve">2) Catatan/notulen rapat dengan Dewan Kehormatan Gudep, berisi permasalahan yang dibahas dan keputusan terakhir rapat untuk bahan evaluasi. </t>
  </si>
  <si>
    <t>3) Catatan/notulen rapat dengan Mabigus, setiap pertemuan harus dicatat dan  dicek hasil-hasil rapat sebelumnya.</t>
  </si>
  <si>
    <t>2.5.4 DEWAN KEHORMATAN</t>
  </si>
  <si>
    <t>2.5.5 LEMBAGA PEMERIKSA KEUANGAN</t>
  </si>
  <si>
    <t>2.5.6 MELIBATKAN ORANG TUA</t>
  </si>
  <si>
    <t>2.5.7. MEMILIKI RENCANA REKRUT PESERTA DIDIK DAN PEMBINA</t>
  </si>
  <si>
    <t>2.5.8  MEMILIKI RENCANA MENINGKATKAN KUALITAS PEMBINA &amp; MABI</t>
  </si>
  <si>
    <t>2.5.9  MEMILIKI PROGRAM LATIHAN MINGGUAN</t>
  </si>
  <si>
    <t>2.5.10  MEMILIKI PROGRAM KERJA</t>
  </si>
  <si>
    <t>2.5.11. BUKU CATATAN PRIBADI SETIAP PEMBINA</t>
  </si>
  <si>
    <t xml:space="preserve">Untuk mengembangkan anggota/pesertadidik secara individu tidak cukup hanya dengan mengandalkan ingatan untuk mengetahui kemajuan individu </t>
  </si>
  <si>
    <t xml:space="preserve">anggota tersebut.  Oleh karena itu, setiap pembina perlu memiliki buku catatan pribadi, dan perlu mencatat informasi yang berkaitan dengan kemajuan </t>
  </si>
  <si>
    <t xml:space="preserve">yang dicapai </t>
  </si>
  <si>
    <t>Buku belum sepenuhnya sesuai aturan</t>
  </si>
  <si>
    <t>Buku sepenuhnya sesuai aturan dan pelaporan</t>
  </si>
  <si>
    <t>Buku sepenuhnya sesuai aturan dan lengkap</t>
  </si>
  <si>
    <t>Pandega -3</t>
  </si>
  <si>
    <t>3.1 KELENGKAPAN SARANA PRASARANA REKA</t>
  </si>
  <si>
    <t>SARASA PRASARANA</t>
  </si>
  <si>
    <t>Bendera semaphore</t>
  </si>
  <si>
    <t xml:space="preserve">Bukti Fisik yang bsia dilihat ketika Visitasi atau foto dokumentasi, Dokumen lain yang mendukung. </t>
  </si>
  <si>
    <t>Bendera morse</t>
  </si>
  <si>
    <t>Peluit</t>
  </si>
  <si>
    <t>Tongkat</t>
  </si>
  <si>
    <t>Tali</t>
  </si>
  <si>
    <t>Kompas</t>
  </si>
  <si>
    <t>Peta topografi</t>
  </si>
  <si>
    <t xml:space="preserve">Tenda </t>
  </si>
  <si>
    <t>Alat dapur</t>
  </si>
  <si>
    <t>Alat dan kotak P3K</t>
  </si>
  <si>
    <t>3.2 KELENGKAPAN SARANA PRASARANA RACANA</t>
  </si>
  <si>
    <t>Tenda dapur</t>
  </si>
  <si>
    <t xml:space="preserve">Bukti Fisik yang bsia dilihat ketika Visitasi atau foto dokumentasi,  Dokumen lain yang mendukung. </t>
  </si>
  <si>
    <t>Alat kebersihan lengkap</t>
  </si>
  <si>
    <t>Lemari/Kotak alat kegiatan</t>
  </si>
  <si>
    <t>3.3 KELENGKAPAN SARANA PRASARANA GUGUS DEPAN</t>
  </si>
  <si>
    <t>Sanggar Gugusdepan</t>
  </si>
  <si>
    <t>Bendera merah putih</t>
  </si>
  <si>
    <t xml:space="preserve">Bendera Gudep </t>
  </si>
  <si>
    <t>Perpus&amp; Buku Kepramukaan</t>
  </si>
  <si>
    <t>PANDUAN PENILIAN AKREDITASI GUDEP</t>
  </si>
  <si>
    <t xml:space="preserve">3.  STANDAR SARANA PRASARANA </t>
  </si>
  <si>
    <t>Penilaian sarana prasarana di pertimbangkan rasio sarana/prasarana dengan peserta didik.</t>
  </si>
  <si>
    <t xml:space="preserve">Penilaian didasarkan pada kondisi dokumen/bukti. Jika tidak ada dokumen/bukti </t>
  </si>
  <si>
    <t>diberi nilai 1, ada dokumen sesuai kondisinya diberi nilai 2 - 4</t>
  </si>
  <si>
    <t>3.1 KELENGKAPAN SARANA PRASARANA SANGGA</t>
  </si>
  <si>
    <t>BENDERA SEMAPHORE</t>
  </si>
  <si>
    <t>Bukti Fisik</t>
  </si>
  <si>
    <t>BENDERA MORSE</t>
  </si>
  <si>
    <t>PELUIT</t>
  </si>
  <si>
    <t>TONGKAT</t>
  </si>
  <si>
    <t>TALI</t>
  </si>
  <si>
    <t>KOMPAS</t>
  </si>
  <si>
    <t>PETA TOPOGRAFI</t>
  </si>
  <si>
    <t>TENDA</t>
  </si>
  <si>
    <t xml:space="preserve">ALAT DAPUR LENGKAP DAN BOX PENYIMPANAN </t>
  </si>
  <si>
    <t>ALAT DAN KOTAK PPPK</t>
  </si>
  <si>
    <t>TENDA DAPUR</t>
  </si>
  <si>
    <t>ALAT KEBERSIHAN LENGKAP</t>
  </si>
  <si>
    <t xml:space="preserve">LEMARI DAN KOTAK PENYIMPANAN ALAT KEGIATAN </t>
  </si>
  <si>
    <t>SANGGAR GUGUSDEPAN</t>
  </si>
  <si>
    <t>Bergabung dengan unit yang lain</t>
  </si>
  <si>
    <t>Ada cukup layak</t>
  </si>
  <si>
    <t>Ada layak dengan SK</t>
  </si>
  <si>
    <t>BENDERA MERAH PUTIH</t>
  </si>
  <si>
    <t>BENDERA GUDEP</t>
  </si>
  <si>
    <t>PERPUSTAKAAN DAN BUKU KEPRAMUKAAN</t>
  </si>
  <si>
    <t xml:space="preserve">Ada </t>
  </si>
  <si>
    <t>Pandega - 4</t>
  </si>
  <si>
    <t>STANDAR ORGANISASI, ADMINISTRASI , KEUANGAN DAN KERJASAMA</t>
  </si>
  <si>
    <t>4.1 PENGELOLAAN GUGUS DEPAN</t>
  </si>
  <si>
    <t>Ketua Gugus Depan</t>
  </si>
  <si>
    <t>Musyawarah Gudep</t>
  </si>
  <si>
    <t>Rapat Kerja Gudep</t>
  </si>
  <si>
    <t>Mabi Gudep</t>
  </si>
  <si>
    <t>4.2 PENGELOLAAN ADMINISTRASI GUGUS DEPAN</t>
  </si>
  <si>
    <t xml:space="preserve">Papan Nama </t>
  </si>
  <si>
    <t>Bukti dokumen ada atau tidak.</t>
  </si>
  <si>
    <t>Papan Struktur</t>
  </si>
  <si>
    <t>Daftar Registrasi anggota untuk peserta didik</t>
  </si>
  <si>
    <t>Daftar Induk Anggota gugus depan</t>
  </si>
  <si>
    <t>Daftar Inventaris</t>
  </si>
  <si>
    <t>Format sesuai dengan SK Kwarnas No.041 Tahun 1995 Juklak  administrasi satuan</t>
  </si>
  <si>
    <t>Buku tamu gugus depan</t>
  </si>
  <si>
    <t>Laporan semester data dan kegiatan</t>
  </si>
  <si>
    <t>Logbook (catatan peristiwa-peristiwa penting)</t>
  </si>
  <si>
    <t>Program Kerja Tahunan</t>
  </si>
  <si>
    <t>Laporan Gudep</t>
  </si>
  <si>
    <t>Buletin/Web/Blog</t>
  </si>
  <si>
    <t>4.3 PRESTASI DAN PENGHARGAAN GUGUS DEPAN</t>
  </si>
  <si>
    <t>Ranting</t>
  </si>
  <si>
    <t xml:space="preserve"> foto dokumentasi, Dokumen SKU dan Dokumen lain yang mendukung</t>
  </si>
  <si>
    <t>Cabang</t>
  </si>
  <si>
    <t>Daerah</t>
  </si>
  <si>
    <t>Nasional / Internasional</t>
  </si>
  <si>
    <t>4.4 PENGELOLAAN ADMINISTRASI KEUANGAN GUGUS DEPAN DAN ORGANISASI KERJASAMA</t>
  </si>
  <si>
    <t>Pengelolaan Administrasi Keuangan</t>
  </si>
  <si>
    <t>Bukti dokumen ada atau tidak. Jika tidak ada nilai 1</t>
  </si>
  <si>
    <t>Pembayaran Iuran</t>
  </si>
  <si>
    <t>Laporan keuangan Bulanan</t>
  </si>
  <si>
    <t>Administrasi Keuangan Satuan</t>
  </si>
  <si>
    <t>Laporan Keuangan Bulanan Satuan</t>
  </si>
  <si>
    <t>Kerjasama dengan Mabigus</t>
  </si>
  <si>
    <t>Kerjasama dengan Tokoh Masyarakat</t>
  </si>
  <si>
    <t>Kerjasama  dengan  Orang tua Peserta didik</t>
  </si>
  <si>
    <t>Kerjasama  dengan Stakeholder</t>
  </si>
  <si>
    <t>4.1. PENGELOLAAN GUGUS DEPAN</t>
  </si>
  <si>
    <t>4.1.1. KETUA GUGUS DEPAN</t>
  </si>
  <si>
    <t xml:space="preserve">Penilaian pengelolaan gugus depan didasarkan pada kondisi dokumen/bukti. Jika tidak ada dokumen/bukti diberi nilai 1, </t>
  </si>
  <si>
    <t>Jika tidak ada dokumen/bukti diberi nilai 1, ada dokumen sesuai kondisinya diberi nilai 2-4</t>
  </si>
  <si>
    <t>4.1.2. MUSYAWARAH GUDEP (3 TAHUN SEKALI)</t>
  </si>
  <si>
    <t>4.1.3 RAPAT KERJA GUGUS DEPAN</t>
  </si>
  <si>
    <t>4.1.4.  MABI GUDEP</t>
  </si>
  <si>
    <t xml:space="preserve">Dalam Petunjuk Penyelenggaraan Gudep No. 231 tahun 2007,  Mabigus berasal dari orangtua pesertadidik yang merupakan, perwakilan </t>
  </si>
  <si>
    <t xml:space="preserve">dari tiap satuan, tokoh-tokoh masyarakat termasuk para pengusaha di lingkungan gugusdepan yang memiliki </t>
  </si>
  <si>
    <t xml:space="preserve">perhatian dan rasa tanggungjawab, terhadap Gerakan Pramuka, serta mampu menjalankan peran majelis pembimbing.. Mabigus </t>
  </si>
  <si>
    <t>terdiri daru seorang ketua, wakil ketua, sekretaris, ketua harian (bila perlu) dan beberapa anggota.</t>
  </si>
  <si>
    <t>Jika komposisi kepengurusan Mabigus hanya terdiri dari Ketua dan Sekretaris</t>
  </si>
  <si>
    <t>Jika komposisi kepengurusan Mabigus hanya terdiri dari Ketua, Wakil Ketua  dan Sekretaris</t>
  </si>
  <si>
    <t>Jika komposisi kepengurusan Mabigus hanya terdiri dari Ketua, Wakil Ketua, Sekretaris dan Anggota</t>
  </si>
  <si>
    <t>Jika komposisi kepengurusan Mabigus  terdiri dari Ketua, Wakil Ketua, Sekretaris dan Anggota dengan melibatkan Tokoh Masyarakat dan Orang Tua</t>
  </si>
  <si>
    <t>4.2. PENGELOLAAN ADMINISTRASI GUGUS DEPAN</t>
  </si>
  <si>
    <t>4.2.1. PAPAN NAMA GUDEP</t>
  </si>
  <si>
    <t>Papan nama berbentuk segi empat panjang, dengan bahan kayu, seng atau atau bahan lain</t>
  </si>
  <si>
    <t xml:space="preserve">Ukuran papan nama 150 cm x 60 cm. </t>
  </si>
  <si>
    <t xml:space="preserve">Besarnya gambar dan huruf disesuaikan dengan ukuran papan nama. </t>
  </si>
  <si>
    <t xml:space="preserve">Warna papan nama: Bidang lambang:  </t>
  </si>
  <si>
    <t xml:space="preserve">1). warna dasar : hijau muda </t>
  </si>
  <si>
    <t>2) warna lambang : hitam Bidang huruf a. warna dasar : coklat muda</t>
  </si>
  <si>
    <t>3) warna hurup hitam</t>
  </si>
  <si>
    <t>4.2.2.  PAPAN STRUKTUR ORGANISASI GUGUSDEPAN</t>
  </si>
  <si>
    <t>4.2.3  ADMISTRASI (BUKU REGISTRASI PESERTA DIDIK)</t>
  </si>
  <si>
    <t xml:space="preserve">Buku registrasi pesertadidik berisi: 1) Nama Lengkap, jenis kelamin (pa/pi),2) Tempat dan tanggal lahir, 3) Agama. </t>
  </si>
  <si>
    <t>4) Nama Orang tua/Wali,  5) Pekerjaan orang tua/wali,  6) Alamat Rumah,  7) Anak ke ….  dari jumlah saudara</t>
  </si>
  <si>
    <t xml:space="preserve">putra/putri … orang,  8) golongan darah,  9) sekolah,   10) Bakat/hoby11) Hal-hal yang perlu diperhatikan </t>
  </si>
  <si>
    <t xml:space="preserve">(kebiasaan, kesehatan, bahasa yang dikuasai, dll,  2) Pengalaman dalam kepramukaan. 13) Bagi pesertadidik </t>
  </si>
  <si>
    <t>penyandang cacat perlu dimasukkan jenis kecacatannya. 14) Lain-lain.</t>
  </si>
  <si>
    <t>4.2.4 BUKU DAFTAR INDUK ANGGOTA GUGUS DEPAN</t>
  </si>
  <si>
    <t>4.2.5. BUKU INVENTARIS SATUAN</t>
  </si>
  <si>
    <t>Buku Inventaris merupakan buku catatan sarana pendukung yang berisi catatan alat-alat, peralatan atau perlengkapan yang meliputi: 1) Nama benda/</t>
  </si>
  <si>
    <t>alat/perlengkapan. 2) Jumlah masing-masing perlengkapan. 3) Kondisi masing-masing perlengkapan. 4) Asal usul barang tersebut</t>
  </si>
  <si>
    <t>4.2.6. BUKU TAMU GUGUS DEPAN</t>
  </si>
  <si>
    <t>4.2.7 LAPORAN SEMESTER DATA DAN KEGIATAN</t>
  </si>
  <si>
    <t xml:space="preserve">Setiap kegiatan yang dilaksanakan oleh gudep maupun satuan harus dicatat dengan baik, hal itu akan sangat berguna untuk bahan referensi bagi </t>
  </si>
  <si>
    <t xml:space="preserve">kegiatan yang akan datang yang dilaksanakan oleh gudep maupun satuan harus dicatat dengan baik, hal itu akan sangat berguna untuk bahan </t>
  </si>
  <si>
    <t>referensi bagi kegiatan yang akan datang</t>
  </si>
  <si>
    <t>Kegiatan kurang tercatat dengan baik</t>
  </si>
  <si>
    <t>Kegiatan tercatat dengan baik</t>
  </si>
  <si>
    <t>Kegiatan tercatat dengan baik dengan sistem</t>
  </si>
  <si>
    <t>4.2.8 LOGBOOK (CATATAN -CATATAN PERISTIWA PENTING)</t>
  </si>
  <si>
    <t>4.2.9 PROGRAM KERJA TAHUNAN</t>
  </si>
  <si>
    <t>4.2.10. LAPORAN GUDEP KE KWARCAB DAN GUDEP</t>
  </si>
  <si>
    <t xml:space="preserve">a) Gudep harus memberi laporan secara berkala kepada Kwarran dengan tembusan kepada Kwarcab tentang perkembangan gudepnya. </t>
  </si>
  <si>
    <t>b) Pada setiap bulan Oktober, gudep harus melaporkan jumlah anggotanya yaitu pesertadidik per-golongan serta</t>
  </si>
  <si>
    <t xml:space="preserve"> jumlah pembina dan anggota Mabi kepada Kwarran dengan dengan tembusan Kwarcab,Kwarda dan Kwarnas. </t>
  </si>
  <si>
    <t xml:space="preserve">c) Setiap tahun pada bulan Januari, gudep harus mendaftarkan kembali dengan menyerahkan laporan tahunan kepada Kwarcab melalui Kwarran.  </t>
  </si>
  <si>
    <t>d) Gudep yang telah mendaftarkan kembali sesuai dengan butir 3 di atas, oleh Kwarcab diberikan Tanda Pendaftaran Ulang.</t>
  </si>
  <si>
    <t>Laporan belum sepenuhnya dilaksanakan sesuai aturan</t>
  </si>
  <si>
    <t>Laporan sepenuhnya dilaksanakan sesuai aturan</t>
  </si>
  <si>
    <t>Laporan sepenuhnya dilaksanakan sesuai aturan, tersimpan dan lengkap</t>
  </si>
  <si>
    <t>4.2.11. BULETIN/WEB/BLOG/MEDSOS</t>
  </si>
  <si>
    <t xml:space="preserve">           4.3.1. PRESTASI DAN PENGHARGAAN TINGKAT RANTING</t>
  </si>
  <si>
    <t xml:space="preserve">Penilain berdasrkan jumlah kegitaan yang diikuti. </t>
  </si>
  <si>
    <t>4.3.2. PENGHARGAAN TINGKAT CABANG</t>
  </si>
  <si>
    <t>4.3.3. PENGHARAAN  TINGKAT DAERAH</t>
  </si>
  <si>
    <t>4.3.4 PENGHARGAAN TINGKAT NASIONAL/INTERNASIONAL</t>
  </si>
  <si>
    <t>4.4 PENGELOLAAN  ADMINISTRASI KEUANGAN ORGANISASI KERJASAMA</t>
  </si>
  <si>
    <t>4.4.1 PENGELOLAAN ADMINISTRASI KEUANGAN GUDEP</t>
  </si>
  <si>
    <t>4.4.2. BUKU PEMBAYARAN IURAN</t>
  </si>
  <si>
    <t>4.4.3 BUKU LAPORAN KEUANGAN BULANAN</t>
  </si>
  <si>
    <t>4.4.4 BUKU ADMINISTRASI KEUANGAN SATUAN</t>
  </si>
  <si>
    <t>4.4.5 BUKU LAPORAN KEUANGAN BULANAN SATUAN</t>
  </si>
  <si>
    <t>4.4 6 KERJASAMA DENGAN MABIGUS</t>
  </si>
  <si>
    <t>4.4.7 KERJASAMA DENGAN TOKOH MASYARAKAT</t>
  </si>
  <si>
    <t>4.4.8 KERJASAMA DENGAN ORANG TUA PESERTA DIDIK</t>
  </si>
  <si>
    <t>4.4.9. KERJASAMA DENGAN STAKEHOLDER</t>
  </si>
  <si>
    <t xml:space="preserve">Bukti Fisik yang bsia dilihat ketika Visitasi atau foto dokumentasi, Dokumen SKU dan Dokumen lain yang mendukung.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</si>
</sst>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78">
    <font>
      <sz val="11"/>
      <color theme="1"/>
      <name val="Times New Roman"/>
      <charset val="134"/>
      <scheme val="minor"/>
    </font>
    <font>
      <sz val="11"/>
      <color theme="1"/>
      <name val="Arial"/>
      <charset val="134"/>
    </font>
    <font>
      <b/>
      <sz val="11"/>
      <color theme="1"/>
      <name val="Arial"/>
      <charset val="134"/>
    </font>
    <font>
      <b/>
      <sz val="12"/>
      <color theme="1"/>
      <name val="Arial"/>
      <charset val="134"/>
    </font>
    <font>
      <sz val="11"/>
      <name val="Arial"/>
      <charset val="134"/>
    </font>
    <font>
      <sz val="10"/>
      <color theme="1"/>
      <name val="Arial"/>
      <charset val="134"/>
    </font>
    <font>
      <i/>
      <sz val="11"/>
      <color theme="1"/>
      <name val="Arial"/>
      <charset val="134"/>
    </font>
    <font>
      <b/>
      <sz val="11"/>
      <name val="Arial"/>
      <charset val="134"/>
    </font>
    <font>
      <i/>
      <sz val="10"/>
      <color theme="1"/>
      <name val="Arial"/>
      <charset val="134"/>
    </font>
    <font>
      <sz val="10"/>
      <name val="Arial"/>
      <charset val="134"/>
    </font>
    <font>
      <i/>
      <sz val="9"/>
      <color theme="1"/>
      <name val="Arial"/>
      <charset val="134"/>
    </font>
    <font>
      <sz val="9"/>
      <name val="Arial"/>
      <charset val="134"/>
    </font>
    <font>
      <b/>
      <i/>
      <sz val="11"/>
      <color theme="1"/>
      <name val="Arial"/>
      <charset val="134"/>
    </font>
    <font>
      <sz val="11"/>
      <color theme="0"/>
      <name val="Arial"/>
      <charset val="134"/>
    </font>
    <font>
      <sz val="8"/>
      <color theme="1"/>
      <name val="Arial"/>
      <charset val="134"/>
    </font>
    <font>
      <sz val="11"/>
      <color theme="1"/>
      <name val="Calibri"/>
      <charset val="134"/>
    </font>
    <font>
      <b/>
      <sz val="11"/>
      <color theme="1"/>
      <name val="Calibri"/>
      <charset val="134"/>
    </font>
    <font>
      <b/>
      <sz val="12"/>
      <color theme="1"/>
      <name val="Adobe Gothic Std B"/>
      <charset val="134"/>
    </font>
    <font>
      <b/>
      <sz val="14"/>
      <color theme="1"/>
      <name val="Arial"/>
      <charset val="134"/>
    </font>
    <font>
      <sz val="11"/>
      <name val="Times New Roman"/>
      <charset val="134"/>
      <scheme val="minor"/>
    </font>
    <font>
      <b/>
      <sz val="16"/>
      <color theme="1"/>
      <name val="Adobe Gothic Std B"/>
      <charset val="134"/>
    </font>
    <font>
      <sz val="9"/>
      <color theme="1"/>
      <name val="Calibri"/>
      <charset val="134"/>
    </font>
    <font>
      <sz val="12"/>
      <color theme="1"/>
      <name val="Adobe Gothic Std B"/>
      <charset val="134"/>
    </font>
    <font>
      <b/>
      <sz val="12"/>
      <color theme="1"/>
      <name val="Calibri"/>
      <charset val="134"/>
    </font>
    <font>
      <i/>
      <sz val="10"/>
      <color theme="1"/>
      <name val="Calibri"/>
      <charset val="134"/>
    </font>
    <font>
      <sz val="12"/>
      <color theme="1"/>
      <name val="Calibri"/>
      <charset val="134"/>
    </font>
    <font>
      <sz val="10"/>
      <color theme="1"/>
      <name val="Calibri"/>
      <charset val="134"/>
    </font>
    <font>
      <b/>
      <sz val="10"/>
      <color theme="1"/>
      <name val="Adobe Gothic Std B"/>
      <charset val="134"/>
    </font>
    <font>
      <b/>
      <sz val="10"/>
      <color theme="1"/>
      <name val="Calibri"/>
      <charset val="134"/>
    </font>
    <font>
      <sz val="11"/>
      <color theme="1"/>
      <name val="Times New Roman"/>
      <charset val="134"/>
    </font>
    <font>
      <sz val="14"/>
      <color theme="1"/>
      <name val="Times New Roman"/>
      <charset val="134"/>
    </font>
    <font>
      <i/>
      <sz val="9"/>
      <color theme="1"/>
      <name val="Calibri"/>
      <charset val="134"/>
    </font>
    <font>
      <sz val="8"/>
      <color theme="1"/>
      <name val="Calibri"/>
      <charset val="134"/>
    </font>
    <font>
      <i/>
      <sz val="8"/>
      <color theme="1"/>
      <name val="Calibri"/>
      <charset val="134"/>
    </font>
    <font>
      <sz val="9"/>
      <name val="Times New Roman"/>
      <charset val="134"/>
      <scheme val="minor"/>
    </font>
    <font>
      <sz val="7"/>
      <color theme="1"/>
      <name val="Calibri"/>
      <charset val="134"/>
    </font>
    <font>
      <b/>
      <sz val="7"/>
      <color theme="1"/>
      <name val="Adobe Gothic Std B"/>
      <charset val="134"/>
    </font>
    <font>
      <b/>
      <sz val="16"/>
      <color theme="1"/>
      <name val="Arial"/>
      <charset val="134"/>
    </font>
    <font>
      <sz val="12"/>
      <color theme="1"/>
      <name val="Arial"/>
      <charset val="134"/>
    </font>
    <font>
      <i/>
      <sz val="8"/>
      <color theme="1"/>
      <name val="Arial"/>
      <charset val="134"/>
    </font>
    <font>
      <sz val="14"/>
      <color theme="1"/>
      <name val="Arial"/>
      <charset val="134"/>
    </font>
    <font>
      <b/>
      <sz val="18"/>
      <color theme="1"/>
      <name val="Arial"/>
      <charset val="134"/>
    </font>
    <font>
      <sz val="18"/>
      <color theme="1"/>
      <name val="Arial"/>
      <charset val="134"/>
    </font>
    <font>
      <b/>
      <sz val="14"/>
      <color theme="0"/>
      <name val="Arial"/>
      <charset val="134"/>
    </font>
    <font>
      <sz val="16"/>
      <color theme="0"/>
      <name val="Arial"/>
      <charset val="134"/>
    </font>
    <font>
      <sz val="16"/>
      <color theme="1"/>
      <name val="Arial"/>
      <charset val="134"/>
    </font>
    <font>
      <b/>
      <sz val="22"/>
      <color theme="0"/>
      <name val="Arial"/>
      <charset val="134"/>
    </font>
    <font>
      <b/>
      <sz val="22"/>
      <name val="Arial"/>
      <charset val="134"/>
    </font>
    <font>
      <b/>
      <sz val="11"/>
      <color theme="0"/>
      <name val="Arial"/>
      <charset val="134"/>
    </font>
    <font>
      <b/>
      <sz val="28"/>
      <color rgb="FFFFFF00"/>
      <name val="Rockwell Extra Bold"/>
      <charset val="134"/>
    </font>
    <font>
      <b/>
      <sz val="28"/>
      <color theme="1"/>
      <name val="Rockwell Extra Bold"/>
      <charset val="134"/>
    </font>
    <font>
      <b/>
      <sz val="18"/>
      <color theme="1"/>
      <name val="Cascadia Mono SemiBold"/>
      <charset val="134"/>
    </font>
    <font>
      <b/>
      <sz val="14"/>
      <color theme="1"/>
      <name val="Cascadia Mono SemiBold"/>
      <charset val="134"/>
    </font>
    <font>
      <sz val="18"/>
      <color theme="1"/>
      <name val="Cascadia Mono SemiBold"/>
      <charset val="134"/>
    </font>
    <font>
      <sz val="14"/>
      <color theme="1"/>
      <name val="Cascadia Mono SemiBold"/>
      <charset val="134"/>
    </font>
    <font>
      <b/>
      <sz val="20"/>
      <color theme="1"/>
      <name val="Cascadia Mono SemiBold"/>
      <charset val="134"/>
    </font>
    <font>
      <sz val="20"/>
      <color theme="1"/>
      <name val="Cascadia Mono SemiBold"/>
      <charset val="134"/>
    </font>
    <font>
      <u/>
      <sz val="11"/>
      <color rgb="FF0000FF"/>
      <name val="Times New Roman"/>
      <charset val="0"/>
      <scheme val="minor"/>
    </font>
    <font>
      <u/>
      <sz val="11"/>
      <color rgb="FF800080"/>
      <name val="Times New Roman"/>
      <charset val="0"/>
      <scheme val="minor"/>
    </font>
    <font>
      <sz val="11"/>
      <color rgb="FFFF0000"/>
      <name val="Times New Roman"/>
      <charset val="0"/>
      <scheme val="minor"/>
    </font>
    <font>
      <b/>
      <sz val="18"/>
      <color theme="3"/>
      <name val="Times New Roman"/>
      <charset val="134"/>
      <scheme val="minor"/>
    </font>
    <font>
      <i/>
      <sz val="11"/>
      <color rgb="FF7F7F7F"/>
      <name val="Times New Roman"/>
      <charset val="0"/>
      <scheme val="minor"/>
    </font>
    <font>
      <b/>
      <sz val="15"/>
      <color theme="3"/>
      <name val="Times New Roman"/>
      <charset val="134"/>
      <scheme val="minor"/>
    </font>
    <font>
      <b/>
      <sz val="13"/>
      <color theme="3"/>
      <name val="Times New Roman"/>
      <charset val="134"/>
      <scheme val="minor"/>
    </font>
    <font>
      <b/>
      <sz val="11"/>
      <color theme="3"/>
      <name val="Times New Roman"/>
      <charset val="134"/>
      <scheme val="minor"/>
    </font>
    <font>
      <sz val="11"/>
      <color rgb="FF3F3F76"/>
      <name val="Times New Roman"/>
      <charset val="0"/>
      <scheme val="minor"/>
    </font>
    <font>
      <b/>
      <sz val="11"/>
      <color rgb="FF3F3F3F"/>
      <name val="Times New Roman"/>
      <charset val="0"/>
      <scheme val="minor"/>
    </font>
    <font>
      <b/>
      <sz val="11"/>
      <color rgb="FFFA7D00"/>
      <name val="Times New Roman"/>
      <charset val="0"/>
      <scheme val="minor"/>
    </font>
    <font>
      <b/>
      <sz val="11"/>
      <color rgb="FFFFFFFF"/>
      <name val="Times New Roman"/>
      <charset val="0"/>
      <scheme val="minor"/>
    </font>
    <font>
      <sz val="11"/>
      <color rgb="FFFA7D00"/>
      <name val="Times New Roman"/>
      <charset val="0"/>
      <scheme val="minor"/>
    </font>
    <font>
      <b/>
      <sz val="11"/>
      <color theme="1"/>
      <name val="Times New Roman"/>
      <charset val="0"/>
      <scheme val="minor"/>
    </font>
    <font>
      <sz val="11"/>
      <color rgb="FF006100"/>
      <name val="Times New Roman"/>
      <charset val="0"/>
      <scheme val="minor"/>
    </font>
    <font>
      <sz val="11"/>
      <color rgb="FF9C0006"/>
      <name val="Times New Roman"/>
      <charset val="0"/>
      <scheme val="minor"/>
    </font>
    <font>
      <sz val="11"/>
      <color rgb="FF9C6500"/>
      <name val="Times New Roman"/>
      <charset val="0"/>
      <scheme val="minor"/>
    </font>
    <font>
      <sz val="11"/>
      <color theme="0"/>
      <name val="Times New Roman"/>
      <charset val="0"/>
      <scheme val="minor"/>
    </font>
    <font>
      <sz val="11"/>
      <color theme="1"/>
      <name val="Times New Roman"/>
      <charset val="0"/>
      <scheme val="minor"/>
    </font>
    <font>
      <b/>
      <sz val="11"/>
      <color rgb="FF1F1F1F"/>
      <name val="Arial"/>
      <charset val="134"/>
    </font>
    <font>
      <sz val="9"/>
      <color theme="1"/>
      <name val="Arial"/>
      <charset val="134"/>
    </font>
  </fonts>
  <fills count="49">
    <fill>
      <patternFill patternType="none"/>
    </fill>
    <fill>
      <patternFill patternType="gray125"/>
    </fill>
    <fill>
      <patternFill patternType="solid">
        <fgColor rgb="FFFFC000"/>
        <bgColor rgb="FFFFC000"/>
      </patternFill>
    </fill>
    <fill>
      <patternFill patternType="solid">
        <fgColor rgb="FFBFBFBF"/>
        <bgColor rgb="FFBFBFBF"/>
      </patternFill>
    </fill>
    <fill>
      <patternFill patternType="solid">
        <fgColor rgb="FFFFFFFF"/>
        <bgColor rgb="FFFFFFFF"/>
      </patternFill>
    </fill>
    <fill>
      <patternFill patternType="solid">
        <fgColor rgb="FFD8D8D8"/>
        <bgColor rgb="FFD8D8D8"/>
      </patternFill>
    </fill>
    <fill>
      <patternFill patternType="solid">
        <fgColor rgb="FFB7B7B7"/>
        <bgColor rgb="FFB7B7B7"/>
      </patternFill>
    </fill>
    <fill>
      <patternFill patternType="solid">
        <fgColor rgb="FFCCCCCC"/>
        <bgColor rgb="FFCCCCCC"/>
      </patternFill>
    </fill>
    <fill>
      <patternFill patternType="solid">
        <fgColor rgb="FFD9D9D9"/>
        <bgColor rgb="FFD9D9D9"/>
      </patternFill>
    </fill>
    <fill>
      <patternFill patternType="solid">
        <fgColor rgb="FFF6B26B"/>
        <bgColor rgb="FFF6B26B"/>
      </patternFill>
    </fill>
    <fill>
      <patternFill patternType="solid">
        <fgColor rgb="FFCC6600"/>
        <bgColor rgb="FFFFC000"/>
      </patternFill>
    </fill>
    <fill>
      <patternFill patternType="solid">
        <fgColor rgb="FFCC6600"/>
        <bgColor rgb="FFFDEADA"/>
      </patternFill>
    </fill>
    <fill>
      <patternFill patternType="solid">
        <fgColor rgb="FFCC6600"/>
        <bgColor indexed="64"/>
      </patternFill>
    </fill>
    <fill>
      <patternFill patternType="solid">
        <fgColor theme="0"/>
        <bgColor indexed="64"/>
      </patternFill>
    </fill>
    <fill>
      <patternFill patternType="solid">
        <fgColor theme="0"/>
        <bgColor rgb="FFD8D8D8"/>
      </patternFill>
    </fill>
    <fill>
      <patternFill patternType="solid">
        <fgColor rgb="FFCC6600"/>
        <bgColor rgb="FF76923C"/>
      </patternFill>
    </fill>
    <fill>
      <patternFill patternType="solid">
        <fgColor theme="0"/>
        <bgColor rgb="FFC00000"/>
      </patternFill>
    </fill>
    <fill>
      <patternFill patternType="solid">
        <fgColor rgb="FFCC6600"/>
        <bgColor rgb="FFC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rgb="FF000000"/>
      </right>
      <top style="thin">
        <color rgb="FF000000"/>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18" borderId="38"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39" applyNumberFormat="0" applyFill="0" applyAlignment="0" applyProtection="0">
      <alignment vertical="center"/>
    </xf>
    <xf numFmtId="0" fontId="63" fillId="0" borderId="39" applyNumberFormat="0" applyFill="0" applyAlignment="0" applyProtection="0">
      <alignment vertical="center"/>
    </xf>
    <xf numFmtId="0" fontId="64" fillId="0" borderId="40" applyNumberFormat="0" applyFill="0" applyAlignment="0" applyProtection="0">
      <alignment vertical="center"/>
    </xf>
    <xf numFmtId="0" fontId="64" fillId="0" borderId="0" applyNumberFormat="0" applyFill="0" applyBorder="0" applyAlignment="0" applyProtection="0">
      <alignment vertical="center"/>
    </xf>
    <xf numFmtId="0" fontId="65" fillId="19" borderId="41" applyNumberFormat="0" applyAlignment="0" applyProtection="0">
      <alignment vertical="center"/>
    </xf>
    <xf numFmtId="0" fontId="66" fillId="20" borderId="42" applyNumberFormat="0" applyAlignment="0" applyProtection="0">
      <alignment vertical="center"/>
    </xf>
    <xf numFmtId="0" fontId="67" fillId="20" borderId="41" applyNumberFormat="0" applyAlignment="0" applyProtection="0">
      <alignment vertical="center"/>
    </xf>
    <xf numFmtId="0" fontId="68" fillId="21" borderId="43" applyNumberFormat="0" applyAlignment="0" applyProtection="0">
      <alignment vertical="center"/>
    </xf>
    <xf numFmtId="0" fontId="69" fillId="0" borderId="44" applyNumberFormat="0" applyFill="0" applyAlignment="0" applyProtection="0">
      <alignment vertical="center"/>
    </xf>
    <xf numFmtId="0" fontId="70" fillId="0" borderId="45" applyNumberFormat="0" applyFill="0" applyAlignment="0" applyProtection="0">
      <alignment vertical="center"/>
    </xf>
    <xf numFmtId="0" fontId="71" fillId="22" borderId="0" applyNumberFormat="0" applyBorder="0" applyAlignment="0" applyProtection="0">
      <alignment vertical="center"/>
    </xf>
    <xf numFmtId="0" fontId="72" fillId="23" borderId="0" applyNumberFormat="0" applyBorder="0" applyAlignment="0" applyProtection="0">
      <alignment vertical="center"/>
    </xf>
    <xf numFmtId="0" fontId="73" fillId="24" borderId="0" applyNumberFormat="0" applyBorder="0" applyAlignment="0" applyProtection="0">
      <alignment vertical="center"/>
    </xf>
    <xf numFmtId="0" fontId="74"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0" fontId="74" fillId="32" borderId="0" applyNumberFormat="0" applyBorder="0" applyAlignment="0" applyProtection="0">
      <alignment vertical="center"/>
    </xf>
    <xf numFmtId="0" fontId="74" fillId="33" borderId="0" applyNumberFormat="0" applyBorder="0" applyAlignment="0" applyProtection="0">
      <alignment vertical="center"/>
    </xf>
    <xf numFmtId="0" fontId="75" fillId="34" borderId="0" applyNumberFormat="0" applyBorder="0" applyAlignment="0" applyProtection="0">
      <alignment vertical="center"/>
    </xf>
    <xf numFmtId="0" fontId="75" fillId="35" borderId="0" applyNumberFormat="0" applyBorder="0" applyAlignment="0" applyProtection="0">
      <alignment vertical="center"/>
    </xf>
    <xf numFmtId="0" fontId="74" fillId="36" borderId="0" applyNumberFormat="0" applyBorder="0" applyAlignment="0" applyProtection="0">
      <alignment vertical="center"/>
    </xf>
    <xf numFmtId="0" fontId="74" fillId="37" borderId="0" applyNumberFormat="0" applyBorder="0" applyAlignment="0" applyProtection="0">
      <alignment vertical="center"/>
    </xf>
    <xf numFmtId="0" fontId="75" fillId="38" borderId="0" applyNumberFormat="0" applyBorder="0" applyAlignment="0" applyProtection="0">
      <alignment vertical="center"/>
    </xf>
    <xf numFmtId="0" fontId="75" fillId="39" borderId="0" applyNumberFormat="0" applyBorder="0" applyAlignment="0" applyProtection="0">
      <alignment vertical="center"/>
    </xf>
    <xf numFmtId="0" fontId="74" fillId="40" borderId="0" applyNumberFormat="0" applyBorder="0" applyAlignment="0" applyProtection="0">
      <alignment vertical="center"/>
    </xf>
    <xf numFmtId="0" fontId="74" fillId="41" borderId="0" applyNumberFormat="0" applyBorder="0" applyAlignment="0" applyProtection="0">
      <alignment vertical="center"/>
    </xf>
    <xf numFmtId="0" fontId="75" fillId="42" borderId="0" applyNumberFormat="0" applyBorder="0" applyAlignment="0" applyProtection="0">
      <alignment vertical="center"/>
    </xf>
    <xf numFmtId="0" fontId="75" fillId="43" borderId="0" applyNumberFormat="0" applyBorder="0" applyAlignment="0" applyProtection="0">
      <alignment vertical="center"/>
    </xf>
    <xf numFmtId="0" fontId="74" fillId="44" borderId="0" applyNumberFormat="0" applyBorder="0" applyAlignment="0" applyProtection="0">
      <alignment vertical="center"/>
    </xf>
    <xf numFmtId="0" fontId="74" fillId="45" borderId="0" applyNumberFormat="0" applyBorder="0" applyAlignment="0" applyProtection="0">
      <alignment vertical="center"/>
    </xf>
    <xf numFmtId="0" fontId="75" fillId="46" borderId="0" applyNumberFormat="0" applyBorder="0" applyAlignment="0" applyProtection="0">
      <alignment vertical="center"/>
    </xf>
    <xf numFmtId="0" fontId="75" fillId="47" borderId="0" applyNumberFormat="0" applyBorder="0" applyAlignment="0" applyProtection="0">
      <alignment vertical="center"/>
    </xf>
    <xf numFmtId="0" fontId="74" fillId="48" borderId="0" applyNumberFormat="0" applyBorder="0" applyAlignment="0" applyProtection="0">
      <alignment vertical="center"/>
    </xf>
  </cellStyleXfs>
  <cellXfs count="825">
    <xf numFmtId="0" fontId="0" fillId="0" borderId="0" xfId="0"/>
    <xf numFmtId="0" fontId="0" fillId="0" borderId="0" xfId="0" applyProtection="1">
      <protection hidden="1"/>
    </xf>
    <xf numFmtId="0" fontId="1" fillId="0" borderId="0" xfId="0" applyFont="1" applyAlignment="1" applyProtection="1">
      <alignment vertical="center"/>
      <protection hidden="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Protection="1">
      <protection hidden="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3" borderId="1" xfId="0" applyFont="1" applyFill="1" applyBorder="1" applyAlignment="1">
      <alignment vertical="center"/>
    </xf>
    <xf numFmtId="0" fontId="1" fillId="3" borderId="3" xfId="0" applyFont="1" applyFill="1" applyBorder="1" applyAlignment="1">
      <alignment vertical="center"/>
    </xf>
    <xf numFmtId="0" fontId="1" fillId="3" borderId="3" xfId="0" applyFont="1" applyFill="1" applyBorder="1" applyAlignment="1">
      <alignment horizontal="center"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4" borderId="5" xfId="0" applyFont="1" applyFill="1" applyBorder="1" applyAlignment="1">
      <alignment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vertical="center"/>
    </xf>
    <xf numFmtId="0" fontId="4" fillId="0" borderId="5" xfId="0" applyFont="1" applyBorder="1" applyAlignment="1">
      <alignment vertical="center"/>
    </xf>
    <xf numFmtId="0" fontId="1" fillId="5" borderId="2"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2" fillId="5" borderId="11" xfId="0" applyFont="1" applyFill="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vertical="center"/>
    </xf>
    <xf numFmtId="0" fontId="1" fillId="0" borderId="10" xfId="0" applyFont="1" applyBorder="1" applyAlignment="1" applyProtection="1">
      <alignment horizontal="center" vertical="center"/>
      <protection locked="0"/>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5" fillId="0" borderId="1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hidden="1"/>
    </xf>
    <xf numFmtId="0" fontId="1" fillId="0" borderId="3" xfId="0" applyFont="1" applyBorder="1" applyAlignment="1">
      <alignment horizontal="center" vertical="center"/>
    </xf>
    <xf numFmtId="0" fontId="1" fillId="0" borderId="11"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 xfId="0" applyFont="1" applyBorder="1" applyAlignment="1">
      <alignment vertical="center" wrapText="1"/>
    </xf>
    <xf numFmtId="0" fontId="1" fillId="0" borderId="10" xfId="0" applyFont="1" applyBorder="1" applyAlignment="1" applyProtection="1">
      <alignment horizontal="center" vertical="center" wrapText="1"/>
      <protection locked="0"/>
    </xf>
    <xf numFmtId="0" fontId="1" fillId="0" borderId="3" xfId="0" applyFont="1" applyBorder="1" applyAlignment="1">
      <alignment vertical="center" wrapText="1"/>
    </xf>
    <xf numFmtId="0" fontId="1" fillId="0" borderId="2" xfId="0" applyFont="1" applyBorder="1" applyAlignment="1">
      <alignment vertical="center" wrapText="1"/>
    </xf>
    <xf numFmtId="0" fontId="1" fillId="3" borderId="2" xfId="0" applyFont="1" applyFill="1" applyBorder="1" applyAlignment="1">
      <alignment vertical="center"/>
    </xf>
    <xf numFmtId="0" fontId="1" fillId="0" borderId="8" xfId="0" applyFont="1" applyBorder="1" applyAlignment="1">
      <alignment vertical="center"/>
    </xf>
    <xf numFmtId="0" fontId="4" fillId="0" borderId="2" xfId="0" applyFont="1" applyBorder="1" applyAlignment="1">
      <alignment horizontal="center" vertical="center"/>
    </xf>
    <xf numFmtId="2" fontId="1"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2" fillId="0" borderId="3" xfId="0" applyFont="1" applyBorder="1" applyAlignment="1">
      <alignment horizontal="right" vertical="center" wrapText="1"/>
    </xf>
    <xf numFmtId="0" fontId="4" fillId="0" borderId="2" xfId="0" applyFont="1" applyBorder="1" applyAlignment="1">
      <alignment vertical="center"/>
    </xf>
    <xf numFmtId="2" fontId="2" fillId="0" borderId="12" xfId="0" applyNumberFormat="1" applyFont="1" applyBorder="1" applyAlignment="1">
      <alignment horizontal="center" vertical="center"/>
    </xf>
    <xf numFmtId="1" fontId="1" fillId="0" borderId="13" xfId="0" applyNumberFormat="1" applyFont="1" applyBorder="1" applyAlignment="1">
      <alignment vertical="center"/>
    </xf>
    <xf numFmtId="0" fontId="1" fillId="0" borderId="9" xfId="0" applyFont="1" applyBorder="1" applyAlignment="1">
      <alignment vertical="center"/>
    </xf>
    <xf numFmtId="0" fontId="6" fillId="0" borderId="5" xfId="0" applyFont="1" applyBorder="1" applyAlignment="1">
      <alignment horizontal="center" vertical="center" wrapText="1"/>
    </xf>
    <xf numFmtId="0" fontId="1" fillId="0" borderId="10" xfId="0" applyFont="1" applyBorder="1" applyAlignment="1">
      <alignment vertical="center"/>
    </xf>
    <xf numFmtId="0" fontId="6" fillId="0" borderId="10" xfId="0" applyFont="1" applyBorder="1" applyAlignment="1">
      <alignment horizontal="center" vertical="center" wrapText="1"/>
    </xf>
    <xf numFmtId="1" fontId="1" fillId="0" borderId="3" xfId="0" applyNumberFormat="1" applyFont="1" applyBorder="1" applyAlignment="1">
      <alignment vertical="center"/>
    </xf>
    <xf numFmtId="1" fontId="1" fillId="0" borderId="0" xfId="0" applyNumberFormat="1" applyFont="1" applyAlignment="1">
      <alignment vertical="center"/>
    </xf>
    <xf numFmtId="0" fontId="1" fillId="0" borderId="0" xfId="0" applyFont="1"/>
    <xf numFmtId="0" fontId="2" fillId="2" borderId="14" xfId="0" applyFont="1" applyFill="1" applyBorder="1" applyAlignment="1">
      <alignment horizontal="center"/>
    </xf>
    <xf numFmtId="0" fontId="7" fillId="0" borderId="15" xfId="0" applyFont="1" applyBorder="1"/>
    <xf numFmtId="0" fontId="3" fillId="0" borderId="0" xfId="0" applyFont="1" applyAlignment="1">
      <alignment horizontal="center"/>
    </xf>
    <xf numFmtId="0" fontId="2" fillId="0" borderId="0" xfId="0" applyFont="1"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2" fillId="3" borderId="3" xfId="0" applyFont="1" applyFill="1" applyBorder="1" applyAlignment="1">
      <alignment horizontal="center" vertical="center"/>
    </xf>
    <xf numFmtId="0" fontId="1" fillId="0" borderId="4" xfId="0" applyFont="1" applyBorder="1"/>
    <xf numFmtId="0" fontId="2" fillId="0" borderId="0" xfId="0" applyFont="1" applyBorder="1"/>
    <xf numFmtId="0" fontId="2" fillId="0" borderId="0" xfId="0" applyFont="1" applyBorder="1" applyAlignment="1">
      <alignment horizontal="center"/>
    </xf>
    <xf numFmtId="0" fontId="2" fillId="5" borderId="7" xfId="0" applyFont="1" applyFill="1" applyBorder="1" applyAlignment="1">
      <alignment horizontal="center" vertical="center"/>
    </xf>
    <xf numFmtId="0" fontId="4" fillId="0" borderId="3" xfId="0" applyFont="1" applyBorder="1"/>
    <xf numFmtId="0" fontId="4" fillId="0" borderId="5" xfId="0" applyFont="1" applyBorder="1"/>
    <xf numFmtId="0" fontId="4" fillId="0" borderId="2" xfId="0" applyFont="1" applyBorder="1"/>
    <xf numFmtId="0" fontId="4" fillId="0" borderId="10" xfId="0" applyFont="1" applyBorder="1"/>
    <xf numFmtId="0" fontId="2" fillId="5" borderId="12" xfId="0" applyFont="1" applyFill="1" applyBorder="1" applyAlignment="1">
      <alignment horizontal="center" vertical="center"/>
    </xf>
    <xf numFmtId="0" fontId="2" fillId="5" borderId="12" xfId="0" applyFont="1" applyFill="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12" xfId="0" applyFont="1" applyBorder="1" applyAlignment="1">
      <alignment vertical="center" wrapText="1"/>
    </xf>
    <xf numFmtId="0" fontId="1" fillId="0" borderId="7" xfId="0" applyFont="1" applyBorder="1" applyAlignment="1">
      <alignment horizontal="center" vertical="center"/>
    </xf>
    <xf numFmtId="0" fontId="1" fillId="0" borderId="7" xfId="0" applyFont="1" applyBorder="1" applyAlignment="1">
      <alignment vertical="center" wrapText="1"/>
    </xf>
    <xf numFmtId="0" fontId="1" fillId="0" borderId="1" xfId="0" applyFont="1" applyBorder="1" applyAlignment="1">
      <alignment horizontal="center" vertical="center"/>
    </xf>
    <xf numFmtId="0" fontId="1" fillId="0" borderId="3" xfId="0" applyFont="1" applyBorder="1"/>
    <xf numFmtId="0" fontId="2" fillId="0" borderId="3" xfId="0" applyFont="1" applyBorder="1" applyAlignment="1">
      <alignment horizontal="right" vertical="center"/>
    </xf>
    <xf numFmtId="0" fontId="1" fillId="0" borderId="11" xfId="0" applyFont="1" applyBorder="1"/>
    <xf numFmtId="0" fontId="1" fillId="0" borderId="13" xfId="0" applyFont="1" applyBorder="1"/>
    <xf numFmtId="0" fontId="1" fillId="0" borderId="0" xfId="0" applyFont="1" applyBorder="1"/>
    <xf numFmtId="0" fontId="5" fillId="0" borderId="12" xfId="0" applyFont="1" applyBorder="1" applyAlignment="1" applyProtection="1">
      <alignment horizontal="center" vertical="center" wrapText="1"/>
      <protection locked="0"/>
    </xf>
    <xf numFmtId="0" fontId="2" fillId="3" borderId="2" xfId="0" applyFont="1" applyFill="1" applyBorder="1" applyAlignment="1">
      <alignment horizontal="center" vertical="center"/>
    </xf>
    <xf numFmtId="0" fontId="2" fillId="0" borderId="8" xfId="0" applyFont="1" applyBorder="1" applyAlignment="1">
      <alignment horizontal="center"/>
    </xf>
    <xf numFmtId="0" fontId="2" fillId="6"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0" borderId="8" xfId="0" applyFont="1" applyBorder="1" applyAlignment="1">
      <alignment horizontal="center" vertical="center" wrapText="1"/>
    </xf>
    <xf numFmtId="2" fontId="1" fillId="0" borderId="12" xfId="0" applyNumberFormat="1" applyFont="1" applyBorder="1" applyAlignment="1">
      <alignment horizontal="center" vertical="center"/>
    </xf>
    <xf numFmtId="0" fontId="8" fillId="0" borderId="8" xfId="0" applyFont="1" applyBorder="1" applyAlignment="1">
      <alignment horizontal="center" vertical="center" wrapText="1"/>
    </xf>
    <xf numFmtId="0" fontId="1" fillId="0" borderId="8" xfId="0" applyFont="1" applyBorder="1"/>
    <xf numFmtId="0" fontId="9" fillId="0" borderId="8" xfId="0" applyFont="1" applyBorder="1"/>
    <xf numFmtId="2" fontId="2" fillId="0" borderId="2" xfId="0" applyNumberFormat="1" applyFont="1" applyBorder="1" applyAlignment="1">
      <alignment horizontal="center" vertical="center"/>
    </xf>
    <xf numFmtId="0" fontId="9" fillId="0" borderId="9" xfId="0" applyFont="1" applyBorder="1"/>
    <xf numFmtId="0" fontId="1" fillId="0" borderId="9" xfId="0" applyFont="1" applyBorder="1"/>
    <xf numFmtId="0" fontId="10" fillId="0" borderId="8" xfId="0" applyFont="1" applyBorder="1" applyAlignment="1">
      <alignment horizontal="center" vertical="center" wrapText="1"/>
    </xf>
    <xf numFmtId="0" fontId="11" fillId="0" borderId="8" xfId="0" applyFont="1" applyBorder="1"/>
    <xf numFmtId="0" fontId="11" fillId="0" borderId="9" xfId="0" applyFont="1" applyBorder="1"/>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0" xfId="0" applyFont="1" applyAlignment="1">
      <alignment horizontal="right"/>
    </xf>
    <xf numFmtId="0" fontId="2" fillId="2" borderId="14" xfId="0" applyFont="1" applyFill="1" applyBorder="1" applyAlignment="1">
      <alignment horizontal="center" vertical="center"/>
    </xf>
    <xf numFmtId="0" fontId="4" fillId="0" borderId="15" xfId="0" applyFont="1" applyBorder="1" applyAlignment="1">
      <alignment vertical="center"/>
    </xf>
    <xf numFmtId="0" fontId="2" fillId="6" borderId="1" xfId="0" applyFont="1" applyFill="1" applyBorder="1" applyAlignment="1">
      <alignment horizontal="left" vertical="center"/>
    </xf>
    <xf numFmtId="0" fontId="2" fillId="6" borderId="3" xfId="0" applyFont="1" applyFill="1" applyBorder="1" applyAlignment="1">
      <alignment horizontal="left" vertical="center"/>
    </xf>
    <xf numFmtId="0" fontId="1" fillId="0" borderId="16" xfId="0" applyFont="1" applyBorder="1" applyAlignment="1">
      <alignment vertical="center"/>
    </xf>
    <xf numFmtId="0" fontId="1" fillId="0" borderId="17" xfId="0" applyFont="1" applyBorder="1" applyAlignment="1">
      <alignment horizontal="center" vertical="center"/>
    </xf>
    <xf numFmtId="0" fontId="1" fillId="0" borderId="17" xfId="0" applyFont="1" applyBorder="1" applyAlignme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2" fillId="0" borderId="1" xfId="0" applyFont="1" applyBorder="1" applyAlignment="1">
      <alignment horizontal="right" vertical="center" wrapText="1"/>
    </xf>
    <xf numFmtId="0" fontId="2" fillId="0" borderId="12" xfId="0" applyFont="1" applyBorder="1" applyAlignment="1">
      <alignment horizontal="right" vertical="center"/>
    </xf>
    <xf numFmtId="0" fontId="4" fillId="0" borderId="12" xfId="0" applyFont="1" applyBorder="1" applyAlignment="1">
      <alignment vertical="center"/>
    </xf>
    <xf numFmtId="0" fontId="8" fillId="0" borderId="0" xfId="0" applyFont="1" applyBorder="1" applyAlignment="1">
      <alignment horizontal="left" vertical="center"/>
    </xf>
    <xf numFmtId="0" fontId="6" fillId="0" borderId="0" xfId="0" applyFont="1" applyBorder="1" applyAlignment="1">
      <alignment vertical="center"/>
    </xf>
    <xf numFmtId="0" fontId="12" fillId="0" borderId="0" xfId="0" applyFont="1" applyBorder="1" applyAlignment="1">
      <alignment horizontal="right" vertical="center"/>
    </xf>
    <xf numFmtId="0" fontId="8" fillId="0" borderId="13" xfId="0" applyFont="1" applyBorder="1" applyAlignment="1">
      <alignment horizontal="left" vertical="center"/>
    </xf>
    <xf numFmtId="0" fontId="6" fillId="0" borderId="13" xfId="0" applyFont="1" applyBorder="1" applyAlignment="1">
      <alignment vertical="center"/>
    </xf>
    <xf numFmtId="0" fontId="12" fillId="0" borderId="13" xfId="0" applyFont="1" applyBorder="1" applyAlignment="1">
      <alignment horizontal="right" vertical="center"/>
    </xf>
    <xf numFmtId="0" fontId="8" fillId="0" borderId="17" xfId="0" applyFont="1" applyBorder="1" applyAlignment="1">
      <alignment horizontal="left" vertical="center"/>
    </xf>
    <xf numFmtId="0" fontId="6" fillId="0" borderId="17" xfId="0" applyFont="1" applyBorder="1" applyAlignment="1">
      <alignment vertical="center"/>
    </xf>
    <xf numFmtId="0" fontId="12" fillId="0" borderId="17" xfId="0" applyFont="1" applyBorder="1" applyAlignment="1">
      <alignment horizontal="right" vertical="center"/>
    </xf>
    <xf numFmtId="0" fontId="2" fillId="5" borderId="1" xfId="0" applyFont="1" applyFill="1" applyBorder="1" applyAlignment="1">
      <alignment vertical="center"/>
    </xf>
    <xf numFmtId="0" fontId="1" fillId="5" borderId="3" xfId="0" applyFont="1" applyFill="1" applyBorder="1" applyAlignment="1">
      <alignment vertical="center"/>
    </xf>
    <xf numFmtId="0" fontId="1" fillId="5" borderId="1" xfId="0" applyFont="1" applyFill="1" applyBorder="1" applyAlignment="1">
      <alignment vertical="center"/>
    </xf>
    <xf numFmtId="0" fontId="2" fillId="5" borderId="3" xfId="0" applyFont="1" applyFill="1" applyBorder="1" applyAlignment="1">
      <alignment vertical="center"/>
    </xf>
    <xf numFmtId="0" fontId="4" fillId="0" borderId="3"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vertical="center"/>
    </xf>
    <xf numFmtId="0" fontId="2" fillId="6" borderId="2" xfId="0" applyFont="1" applyFill="1" applyBorder="1" applyAlignment="1">
      <alignment horizontal="left" vertical="center"/>
    </xf>
    <xf numFmtId="0" fontId="1" fillId="0" borderId="6" xfId="0" applyFont="1" applyBorder="1" applyAlignment="1">
      <alignmen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20" fontId="1" fillId="0" borderId="12"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0" fontId="8" fillId="0" borderId="12" xfId="0" applyFont="1" applyBorder="1" applyAlignment="1">
      <alignment horizontal="center" vertical="center" wrapText="1"/>
    </xf>
    <xf numFmtId="2" fontId="13" fillId="4" borderId="4" xfId="0" applyNumberFormat="1" applyFont="1" applyFill="1" applyBorder="1" applyAlignment="1" applyProtection="1">
      <alignment horizontal="center" vertical="center"/>
      <protection locked="0"/>
    </xf>
    <xf numFmtId="0" fontId="2" fillId="0" borderId="2" xfId="0" applyFont="1" applyBorder="1" applyAlignment="1">
      <alignment horizontal="right" vertical="center" wrapText="1"/>
    </xf>
    <xf numFmtId="2" fontId="2" fillId="0" borderId="18" xfId="0" applyNumberFormat="1" applyFont="1" applyBorder="1" applyAlignment="1" applyProtection="1">
      <alignment horizontal="center" vertical="center"/>
      <protection hidden="1"/>
    </xf>
    <xf numFmtId="0" fontId="1" fillId="5" borderId="3" xfId="0" applyFont="1" applyFill="1" applyBorder="1" applyAlignment="1">
      <alignment horizontal="center" vertical="center"/>
    </xf>
    <xf numFmtId="0" fontId="1" fillId="5" borderId="2" xfId="0" applyFont="1" applyFill="1" applyBorder="1" applyAlignment="1">
      <alignmen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2" fillId="5" borderId="16" xfId="0" applyFont="1" applyFill="1" applyBorder="1" applyAlignment="1">
      <alignment horizontal="center" vertical="center" wrapText="1"/>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11" xfId="0" applyFont="1" applyBorder="1" applyAlignment="1">
      <alignment vertical="center"/>
    </xf>
    <xf numFmtId="0" fontId="4" fillId="0" borderId="10" xfId="0" applyFont="1" applyBorder="1" applyAlignment="1">
      <alignment horizontal="center" vertical="center"/>
    </xf>
    <xf numFmtId="2" fontId="1" fillId="0" borderId="11" xfId="0" applyNumberFormat="1" applyFont="1" applyBorder="1" applyAlignment="1">
      <alignment horizontal="center" vertical="center"/>
    </xf>
    <xf numFmtId="0" fontId="14" fillId="0" borderId="5" xfId="0" applyFont="1" applyBorder="1" applyAlignment="1">
      <alignment horizontal="center" vertical="center"/>
    </xf>
    <xf numFmtId="2" fontId="2" fillId="0" borderId="1" xfId="0" applyNumberFormat="1" applyFont="1" applyBorder="1" applyAlignment="1">
      <alignment horizontal="center" vertical="center"/>
    </xf>
    <xf numFmtId="0" fontId="5" fillId="0" borderId="10" xfId="0" applyFont="1" applyBorder="1" applyAlignment="1">
      <alignment horizontal="center" vertical="center"/>
    </xf>
    <xf numFmtId="1" fontId="1" fillId="0" borderId="0" xfId="0" applyNumberFormat="1" applyFont="1" applyBorder="1" applyAlignment="1">
      <alignment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2" fillId="0" borderId="13" xfId="0" applyFont="1" applyBorder="1" applyAlignment="1">
      <alignment horizontal="right" vertical="center"/>
    </xf>
    <xf numFmtId="0" fontId="4" fillId="0" borderId="13" xfId="0" applyFont="1" applyBorder="1" applyAlignment="1">
      <alignment vertical="center"/>
    </xf>
    <xf numFmtId="2" fontId="1" fillId="0" borderId="13" xfId="0" applyNumberFormat="1" applyFont="1" applyBorder="1" applyAlignment="1">
      <alignment horizontal="center" vertical="center"/>
    </xf>
    <xf numFmtId="20" fontId="1" fillId="0" borderId="0" xfId="0" applyNumberFormat="1" applyFont="1" applyAlignment="1">
      <alignment vertical="center"/>
    </xf>
    <xf numFmtId="0" fontId="2" fillId="3" borderId="3" xfId="0" applyFont="1" applyFill="1" applyBorder="1" applyAlignment="1">
      <alignment vertical="center"/>
    </xf>
    <xf numFmtId="0" fontId="1" fillId="0" borderId="4" xfId="0" applyFont="1" applyBorder="1" applyAlignment="1">
      <alignment horizontal="center" vertical="center"/>
    </xf>
    <xf numFmtId="0" fontId="2" fillId="0" borderId="0" xfId="0" applyFont="1" applyBorder="1" applyAlignment="1">
      <alignment horizontal="right" vertical="center"/>
    </xf>
    <xf numFmtId="0" fontId="4" fillId="0" borderId="0" xfId="0" applyFont="1" applyBorder="1" applyAlignment="1">
      <alignment vertical="center"/>
    </xf>
    <xf numFmtId="2" fontId="1" fillId="0" borderId="0" xfId="0" applyNumberFormat="1" applyFont="1" applyBorder="1" applyAlignment="1">
      <alignment horizontal="center" vertical="center"/>
    </xf>
    <xf numFmtId="1" fontId="1" fillId="5" borderId="3" xfId="0" applyNumberFormat="1" applyFont="1" applyFill="1" applyBorder="1" applyAlignment="1">
      <alignment vertical="center"/>
    </xf>
    <xf numFmtId="0" fontId="1" fillId="0" borderId="13" xfId="0" applyFont="1" applyBorder="1" applyAlignment="1" applyProtection="1">
      <alignment vertical="center"/>
      <protection locked="0"/>
    </xf>
    <xf numFmtId="0" fontId="2" fillId="0" borderId="13" xfId="0" applyFont="1" applyBorder="1" applyAlignment="1">
      <alignment horizontal="right" vertical="center" wrapText="1"/>
    </xf>
    <xf numFmtId="0" fontId="2" fillId="0" borderId="0" xfId="0" applyFont="1" applyBorder="1" applyAlignment="1">
      <alignment horizontal="right" vertical="center" wrapText="1"/>
    </xf>
    <xf numFmtId="0" fontId="8" fillId="0" borderId="7" xfId="0" applyFont="1" applyBorder="1" applyAlignment="1">
      <alignment horizontal="center" vertical="center" wrapText="1"/>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2" fillId="3" borderId="2" xfId="0" applyFont="1" applyFill="1" applyBorder="1" applyAlignment="1">
      <alignment vertical="center"/>
    </xf>
    <xf numFmtId="0" fontId="4" fillId="0" borderId="12" xfId="0" applyFont="1" applyBorder="1" applyAlignment="1">
      <alignment horizontal="center"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0" fontId="2" fillId="2" borderId="14" xfId="0" applyFont="1" applyFill="1" applyBorder="1" applyAlignment="1" applyProtection="1">
      <alignment horizontal="center" vertical="center"/>
      <protection hidden="1"/>
    </xf>
    <xf numFmtId="0" fontId="7" fillId="0" borderId="15" xfId="0" applyFont="1" applyBorder="1" applyAlignment="1" applyProtection="1">
      <alignment vertical="center"/>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2" fillId="3" borderId="1" xfId="0" applyFont="1" applyFill="1" applyBorder="1" applyAlignment="1" applyProtection="1">
      <alignment horizontal="left" vertical="center"/>
      <protection hidden="1"/>
    </xf>
    <xf numFmtId="0" fontId="2" fillId="3" borderId="3" xfId="0" applyFont="1" applyFill="1" applyBorder="1" applyAlignment="1" applyProtection="1">
      <alignment horizontal="left" vertical="center"/>
      <protection hidden="1"/>
    </xf>
    <xf numFmtId="0" fontId="2" fillId="3" borderId="3" xfId="0" applyFont="1" applyFill="1" applyBorder="1" applyAlignment="1" applyProtection="1">
      <alignment horizontal="center" vertical="center"/>
      <protection hidden="1"/>
    </xf>
    <xf numFmtId="0" fontId="1" fillId="0" borderId="4"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5" fillId="0" borderId="16"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2" fillId="5" borderId="7"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5" xfId="0" applyFont="1" applyBorder="1" applyAlignment="1" applyProtection="1">
      <alignment vertical="center"/>
      <protection hidden="1"/>
    </xf>
    <xf numFmtId="0" fontId="4" fillId="0" borderId="2" xfId="0" applyFont="1" applyBorder="1" applyAlignment="1" applyProtection="1">
      <alignment horizontal="center" vertical="center"/>
      <protection hidden="1"/>
    </xf>
    <xf numFmtId="0" fontId="2" fillId="5" borderId="1" xfId="0" applyFont="1" applyFill="1" applyBorder="1" applyAlignment="1" applyProtection="1">
      <alignment horizontal="center" vertical="center" wrapText="1"/>
      <protection hidden="1"/>
    </xf>
    <xf numFmtId="0" fontId="4" fillId="0" borderId="10" xfId="0" applyFont="1" applyBorder="1" applyAlignment="1" applyProtection="1">
      <alignment vertical="center"/>
      <protection hidden="1"/>
    </xf>
    <xf numFmtId="0" fontId="2" fillId="5" borderId="12"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wrapText="1"/>
      <protection hidden="1"/>
    </xf>
    <xf numFmtId="0" fontId="1" fillId="0" borderId="12" xfId="0" applyFont="1" applyBorder="1" applyAlignment="1" applyProtection="1">
      <alignment vertical="center" wrapText="1"/>
      <protection hidden="1"/>
    </xf>
    <xf numFmtId="0" fontId="1" fillId="0" borderId="12" xfId="0" applyFont="1" applyBorder="1" applyAlignment="1" applyProtection="1">
      <alignment horizontal="left" vertical="center" wrapText="1"/>
      <protection hidden="1"/>
    </xf>
    <xf numFmtId="0" fontId="1" fillId="0" borderId="12" xfId="0" applyFont="1" applyBorder="1" applyAlignment="1" applyProtection="1">
      <alignment vertical="center"/>
      <protection hidden="1"/>
    </xf>
    <xf numFmtId="0" fontId="1" fillId="0" borderId="11"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0" borderId="13" xfId="0"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2" fillId="7" borderId="1" xfId="0" applyFont="1" applyFill="1" applyBorder="1" applyAlignment="1" applyProtection="1">
      <alignment horizontal="left" vertical="center"/>
      <protection hidden="1"/>
    </xf>
    <xf numFmtId="0" fontId="2" fillId="7" borderId="3" xfId="0" applyFont="1" applyFill="1" applyBorder="1" applyAlignment="1" applyProtection="1">
      <alignment horizontal="left" vertical="center"/>
      <protection hidden="1"/>
    </xf>
    <xf numFmtId="0" fontId="2" fillId="7" borderId="3" xfId="0" applyFont="1" applyFill="1" applyBorder="1" applyAlignment="1" applyProtection="1">
      <alignment horizontal="center" vertical="center"/>
      <protection hidden="1"/>
    </xf>
    <xf numFmtId="0" fontId="2" fillId="5" borderId="19" xfId="0" applyFont="1" applyFill="1" applyBorder="1" applyAlignment="1" applyProtection="1">
      <alignment horizontal="center" vertical="center" wrapText="1"/>
      <protection hidden="1"/>
    </xf>
    <xf numFmtId="0" fontId="2" fillId="5" borderId="2" xfId="0" applyFont="1" applyFill="1" applyBorder="1" applyAlignment="1" applyProtection="1">
      <alignment horizontal="center" vertical="center" wrapText="1"/>
      <protection hidden="1"/>
    </xf>
    <xf numFmtId="0" fontId="2" fillId="0" borderId="12" xfId="0" applyFont="1" applyBorder="1" applyAlignment="1" applyProtection="1">
      <alignment horizontal="center" vertical="center"/>
      <protection hidden="1"/>
    </xf>
    <xf numFmtId="0" fontId="2" fillId="0" borderId="12"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1" fillId="0" borderId="7" xfId="0" applyFont="1" applyBorder="1" applyAlignment="1" applyProtection="1">
      <alignment horizontal="center" vertical="center"/>
      <protection hidden="1"/>
    </xf>
    <xf numFmtId="0" fontId="1" fillId="0" borderId="7" xfId="0" applyFont="1" applyBorder="1" applyAlignment="1" applyProtection="1">
      <alignment vertical="center"/>
      <protection hidden="1"/>
    </xf>
    <xf numFmtId="0" fontId="1" fillId="0" borderId="1" xfId="0" applyFont="1" applyBorder="1" applyAlignment="1" applyProtection="1">
      <alignment horizontal="center" vertical="center"/>
      <protection hidden="1"/>
    </xf>
    <xf numFmtId="0" fontId="1" fillId="0" borderId="3" xfId="0" applyFont="1" applyBorder="1" applyAlignment="1" applyProtection="1">
      <alignment vertical="center"/>
      <protection hidden="1"/>
    </xf>
    <xf numFmtId="0" fontId="1" fillId="0" borderId="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0" xfId="0" applyFont="1" applyBorder="1" applyAlignment="1" applyProtection="1">
      <alignment vertical="center"/>
      <protection hidden="1"/>
    </xf>
    <xf numFmtId="0" fontId="2" fillId="0" borderId="7" xfId="0" applyFont="1" applyBorder="1" applyAlignment="1" applyProtection="1">
      <alignment horizontal="center" vertical="center"/>
      <protection hidden="1"/>
    </xf>
    <xf numFmtId="0" fontId="2" fillId="0" borderId="7" xfId="0" applyFont="1" applyBorder="1" applyAlignment="1" applyProtection="1">
      <alignment vertical="center"/>
      <protection hidden="1"/>
    </xf>
    <xf numFmtId="0" fontId="2" fillId="0" borderId="1" xfId="0" applyFont="1" applyBorder="1" applyAlignment="1" applyProtection="1">
      <alignment horizontal="center" vertical="center"/>
      <protection hidden="1"/>
    </xf>
    <xf numFmtId="0" fontId="2" fillId="0" borderId="3" xfId="0" applyFont="1" applyBorder="1" applyAlignment="1" applyProtection="1">
      <alignment vertical="center"/>
      <protection hidden="1"/>
    </xf>
    <xf numFmtId="0" fontId="2" fillId="0" borderId="3" xfId="0" applyFont="1" applyBorder="1" applyAlignment="1" applyProtection="1">
      <alignment horizontal="center" vertical="center"/>
      <protection hidden="1"/>
    </xf>
    <xf numFmtId="0" fontId="2" fillId="3" borderId="16" xfId="0" applyFont="1" applyFill="1" applyBorder="1" applyAlignment="1" applyProtection="1">
      <alignment horizontal="left" vertical="center"/>
      <protection hidden="1"/>
    </xf>
    <xf numFmtId="0" fontId="2" fillId="3" borderId="17"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3" xfId="0" applyFont="1" applyFill="1" applyBorder="1" applyAlignment="1" applyProtection="1">
      <alignment horizontal="center" vertical="center"/>
      <protection hidden="1"/>
    </xf>
    <xf numFmtId="0" fontId="1" fillId="0" borderId="16" xfId="0" applyFont="1" applyBorder="1" applyAlignment="1" applyProtection="1">
      <alignment vertical="center"/>
      <protection hidden="1"/>
    </xf>
    <xf numFmtId="0" fontId="1" fillId="0" borderId="17" xfId="0" applyFont="1" applyBorder="1" applyAlignment="1" applyProtection="1">
      <alignment vertical="center"/>
      <protection hidden="1"/>
    </xf>
    <xf numFmtId="0" fontId="1" fillId="0" borderId="17" xfId="0" applyFont="1" applyBorder="1" applyAlignment="1" applyProtection="1">
      <alignment horizontal="center" vertical="center"/>
      <protection hidden="1"/>
    </xf>
    <xf numFmtId="0" fontId="1" fillId="0" borderId="0"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17" xfId="0" applyFont="1" applyBorder="1" applyAlignment="1" applyProtection="1">
      <alignment horizontal="center" vertical="center"/>
      <protection hidden="1"/>
    </xf>
    <xf numFmtId="0" fontId="1" fillId="0" borderId="4"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0" xfId="0" applyFont="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6" xfId="0" applyFont="1" applyBorder="1" applyAlignment="1" applyProtection="1">
      <alignment horizontal="center" vertical="center" wrapText="1"/>
      <protection hidden="1"/>
    </xf>
    <xf numFmtId="0" fontId="2" fillId="0" borderId="8" xfId="0" applyFont="1" applyBorder="1" applyAlignment="1" applyProtection="1">
      <alignment vertical="center"/>
      <protection hidden="1"/>
    </xf>
    <xf numFmtId="0" fontId="5" fillId="0" borderId="8" xfId="0" applyFont="1" applyBorder="1" applyAlignment="1" applyProtection="1">
      <alignment horizontal="center" vertical="center" wrapText="1"/>
      <protection hidden="1"/>
    </xf>
    <xf numFmtId="0" fontId="1" fillId="0" borderId="8" xfId="0" applyFont="1" applyBorder="1" applyAlignment="1" applyProtection="1">
      <alignment vertical="center"/>
      <protection hidden="1"/>
    </xf>
    <xf numFmtId="0" fontId="5"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2" fontId="1" fillId="0" borderId="12" xfId="0"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wrapText="1"/>
      <protection hidden="1"/>
    </xf>
    <xf numFmtId="0" fontId="2" fillId="0" borderId="3" xfId="0" applyFont="1" applyBorder="1" applyAlignment="1" applyProtection="1">
      <alignment horizontal="right" vertical="center" wrapText="1"/>
      <protection hidden="1"/>
    </xf>
    <xf numFmtId="0" fontId="4" fillId="0" borderId="2" xfId="0" applyFont="1" applyBorder="1" applyAlignment="1" applyProtection="1">
      <alignment vertical="center"/>
      <protection hidden="1"/>
    </xf>
    <xf numFmtId="2" fontId="2" fillId="0" borderId="10" xfId="0" applyNumberFormat="1" applyFont="1" applyBorder="1" applyAlignment="1" applyProtection="1">
      <alignment horizontal="center" vertical="center"/>
      <protection hidden="1"/>
    </xf>
    <xf numFmtId="0" fontId="1" fillId="0" borderId="9" xfId="0" applyFont="1" applyBorder="1" applyAlignment="1" applyProtection="1">
      <alignment vertical="center"/>
      <protection hidden="1"/>
    </xf>
    <xf numFmtId="0" fontId="2" fillId="7" borderId="2" xfId="0" applyFont="1" applyFill="1" applyBorder="1" applyAlignment="1" applyProtection="1">
      <alignment horizontal="center" vertical="center"/>
      <protection hidden="1"/>
    </xf>
    <xf numFmtId="0" fontId="2" fillId="4" borderId="0" xfId="0" applyFont="1" applyFill="1" applyAlignment="1">
      <alignment horizontal="center" vertical="center"/>
    </xf>
    <xf numFmtId="0" fontId="2" fillId="4" borderId="8" xfId="0" applyFont="1" applyFill="1" applyBorder="1" applyAlignment="1" applyProtection="1">
      <alignment horizontal="center" vertical="center"/>
      <protection hidden="1"/>
    </xf>
    <xf numFmtId="0" fontId="2" fillId="5" borderId="16"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2" fillId="4" borderId="0" xfId="0" applyFont="1" applyFill="1" applyAlignment="1">
      <alignment horizontal="center" vertical="center" wrapText="1"/>
    </xf>
    <xf numFmtId="0" fontId="2" fillId="5" borderId="3" xfId="0" applyFont="1" applyFill="1" applyBorder="1" applyAlignment="1" applyProtection="1">
      <alignment horizontal="center" vertical="center" wrapText="1"/>
      <protection hidden="1"/>
    </xf>
    <xf numFmtId="0" fontId="4" fillId="0" borderId="4"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6" fillId="0" borderId="16" xfId="0" applyFont="1" applyBorder="1" applyAlignment="1" applyProtection="1">
      <alignment horizontal="center" vertical="center" wrapText="1"/>
      <protection hidden="1"/>
    </xf>
    <xf numFmtId="0" fontId="1" fillId="4" borderId="5" xfId="0" applyFont="1" applyFill="1" applyBorder="1" applyAlignment="1" applyProtection="1">
      <alignment vertical="center"/>
      <protection hidden="1"/>
    </xf>
    <xf numFmtId="0" fontId="1" fillId="4" borderId="0" xfId="0" applyFont="1" applyFill="1" applyAlignment="1">
      <alignment vertical="center"/>
    </xf>
    <xf numFmtId="0" fontId="1" fillId="4" borderId="5" xfId="0" applyFont="1" applyFill="1" applyBorder="1" applyAlignment="1" applyProtection="1">
      <alignment horizontal="center" vertical="center"/>
      <protection hidden="1"/>
    </xf>
    <xf numFmtId="1" fontId="1" fillId="4" borderId="0" xfId="0" applyNumberFormat="1" applyFont="1" applyFill="1" applyAlignment="1">
      <alignment horizontal="center" vertical="center"/>
    </xf>
    <xf numFmtId="2" fontId="2" fillId="0" borderId="12" xfId="0" applyNumberFormat="1" applyFont="1" applyBorder="1" applyAlignment="1" applyProtection="1">
      <alignment horizontal="center" vertical="center"/>
      <protection hidden="1"/>
    </xf>
    <xf numFmtId="0" fontId="2" fillId="4" borderId="5" xfId="0" applyFont="1" applyFill="1" applyBorder="1" applyAlignment="1" applyProtection="1">
      <alignment horizontal="center" vertical="center"/>
      <protection hidden="1"/>
    </xf>
    <xf numFmtId="1" fontId="2" fillId="4" borderId="0" xfId="0" applyNumberFormat="1" applyFont="1" applyFill="1" applyAlignment="1">
      <alignment horizontal="center" vertical="center"/>
    </xf>
    <xf numFmtId="2" fontId="2" fillId="0" borderId="2" xfId="0" applyNumberFormat="1" applyFont="1" applyBorder="1" applyAlignment="1" applyProtection="1">
      <alignment horizontal="center" vertical="center"/>
      <protection hidden="1"/>
    </xf>
    <xf numFmtId="0" fontId="2" fillId="4" borderId="5" xfId="0" applyFont="1" applyFill="1" applyBorder="1" applyAlignment="1" applyProtection="1">
      <alignment horizontal="right" vertical="center"/>
      <protection hidden="1"/>
    </xf>
    <xf numFmtId="0" fontId="1" fillId="4" borderId="9" xfId="0" applyFont="1" applyFill="1" applyBorder="1" applyAlignment="1" applyProtection="1">
      <alignment vertical="center"/>
      <protection hidden="1"/>
    </xf>
    <xf numFmtId="0" fontId="1" fillId="3" borderId="2" xfId="0" applyFont="1" applyFill="1" applyBorder="1" applyAlignment="1" applyProtection="1">
      <alignment horizontal="left" vertical="center"/>
      <protection hidden="1"/>
    </xf>
    <xf numFmtId="0" fontId="1" fillId="0" borderId="6"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9" xfId="0" applyFont="1" applyBorder="1" applyAlignment="1" applyProtection="1">
      <alignment horizontal="center" vertical="center"/>
      <protection hidden="1"/>
    </xf>
    <xf numFmtId="0" fontId="2" fillId="3" borderId="2" xfId="0" applyFont="1" applyFill="1" applyBorder="1" applyAlignment="1" applyProtection="1">
      <alignment horizontal="left" vertical="center"/>
      <protection hidden="1"/>
    </xf>
    <xf numFmtId="0" fontId="6" fillId="4" borderId="0" xfId="0" applyFont="1" applyFill="1" applyAlignment="1">
      <alignment horizontal="center" vertical="center" wrapText="1"/>
    </xf>
    <xf numFmtId="0" fontId="1" fillId="0" borderId="11" xfId="0" applyFont="1" applyBorder="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5" fillId="0" borderId="13" xfId="0" applyFont="1" applyBorder="1" applyAlignment="1" applyProtection="1">
      <alignment horizontal="center" vertical="center"/>
      <protection hidden="1"/>
    </xf>
    <xf numFmtId="0" fontId="1" fillId="0" borderId="3" xfId="0" applyFont="1" applyBorder="1" applyAlignment="1" applyProtection="1">
      <alignment horizontal="left" vertical="center"/>
      <protection hidden="1"/>
    </xf>
    <xf numFmtId="0" fontId="5" fillId="0" borderId="3" xfId="0" applyFont="1" applyBorder="1" applyAlignment="1" applyProtection="1">
      <alignment horizontal="left" vertical="center"/>
      <protection hidden="1"/>
    </xf>
    <xf numFmtId="0" fontId="5" fillId="0" borderId="3" xfId="0" applyFont="1" applyBorder="1" applyAlignment="1" applyProtection="1">
      <alignment horizontal="center" vertical="center"/>
      <protection hidden="1"/>
    </xf>
    <xf numFmtId="0" fontId="2" fillId="5" borderId="16" xfId="0" applyFont="1" applyFill="1" applyBorder="1" applyAlignment="1" applyProtection="1">
      <alignment horizontal="center" vertical="center"/>
      <protection hidden="1"/>
    </xf>
    <xf numFmtId="0" fontId="1"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hidden="1"/>
    </xf>
    <xf numFmtId="0" fontId="1" fillId="0" borderId="1" xfId="0" applyFont="1" applyBorder="1" applyAlignment="1" applyProtection="1">
      <alignment vertical="center"/>
      <protection hidden="1"/>
    </xf>
    <xf numFmtId="0" fontId="6" fillId="0" borderId="0" xfId="0" applyFont="1" applyBorder="1" applyAlignment="1" applyProtection="1">
      <alignment horizontal="left" vertical="center"/>
      <protection hidden="1"/>
    </xf>
    <xf numFmtId="0" fontId="6" fillId="0" borderId="0" xfId="0" applyFont="1" applyBorder="1" applyAlignment="1" applyProtection="1">
      <alignment vertical="center"/>
      <protection hidden="1"/>
    </xf>
    <xf numFmtId="0" fontId="12" fillId="0" borderId="0" xfId="0" applyFont="1" applyBorder="1" applyAlignment="1" applyProtection="1">
      <alignment horizontal="center" vertical="center"/>
      <protection hidden="1"/>
    </xf>
    <xf numFmtId="0" fontId="2" fillId="5" borderId="1" xfId="0" applyFont="1" applyFill="1" applyBorder="1" applyAlignment="1" applyProtection="1">
      <alignment vertical="center"/>
      <protection hidden="1"/>
    </xf>
    <xf numFmtId="0" fontId="1" fillId="5" borderId="17" xfId="0" applyFont="1" applyFill="1" applyBorder="1" applyAlignment="1" applyProtection="1">
      <alignment vertical="center"/>
      <protection hidden="1"/>
    </xf>
    <xf numFmtId="0" fontId="1" fillId="5" borderId="17" xfId="0" applyFont="1" applyFill="1" applyBorder="1" applyAlignment="1" applyProtection="1">
      <alignment horizontal="center" vertical="center"/>
      <protection hidden="1"/>
    </xf>
    <xf numFmtId="0" fontId="1" fillId="4" borderId="4" xfId="0" applyFont="1" applyFill="1" applyBorder="1" applyAlignment="1" applyProtection="1">
      <alignment vertical="center"/>
      <protection hidden="1"/>
    </xf>
    <xf numFmtId="0" fontId="1" fillId="4" borderId="3" xfId="0" applyFont="1" applyFill="1" applyBorder="1" applyAlignment="1" applyProtection="1">
      <alignment vertical="center"/>
      <protection hidden="1"/>
    </xf>
    <xf numFmtId="0" fontId="1" fillId="4" borderId="3" xfId="0" applyFont="1" applyFill="1" applyBorder="1" applyAlignment="1" applyProtection="1">
      <alignment horizontal="center" vertical="center"/>
      <protection hidden="1"/>
    </xf>
    <xf numFmtId="0" fontId="2" fillId="5" borderId="5" xfId="0" applyFont="1" applyFill="1" applyBorder="1" applyAlignment="1" applyProtection="1">
      <alignment horizontal="center" vertical="center"/>
      <protection hidden="1"/>
    </xf>
    <xf numFmtId="0" fontId="2" fillId="5" borderId="5" xfId="0" applyFont="1" applyFill="1" applyBorder="1" applyAlignment="1" applyProtection="1">
      <alignment horizontal="center" vertical="center" wrapText="1"/>
      <protection hidden="1"/>
    </xf>
    <xf numFmtId="0" fontId="2" fillId="5" borderId="11" xfId="0" applyFont="1" applyFill="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1" fillId="0" borderId="5" xfId="0" applyFont="1" applyBorder="1" applyAlignment="1" applyProtection="1">
      <alignment vertical="center"/>
      <protection hidden="1"/>
    </xf>
    <xf numFmtId="0" fontId="1" fillId="0" borderId="2"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locked="0"/>
    </xf>
    <xf numFmtId="0" fontId="1" fillId="0" borderId="1" xfId="0" applyFont="1" applyBorder="1" applyAlignment="1" applyProtection="1">
      <alignment vertical="center" wrapText="1"/>
      <protection hidden="1"/>
    </xf>
    <xf numFmtId="0" fontId="8" fillId="0" borderId="16"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protection hidden="1"/>
    </xf>
    <xf numFmtId="0" fontId="10" fillId="0" borderId="20" xfId="0" applyFont="1" applyBorder="1" applyAlignment="1" applyProtection="1">
      <alignment horizontal="center" vertical="center" wrapText="1"/>
      <protection hidden="1"/>
    </xf>
    <xf numFmtId="0" fontId="11" fillId="0" borderId="21" xfId="0" applyFont="1" applyBorder="1" applyAlignment="1" applyProtection="1">
      <alignment vertical="center"/>
      <protection hidden="1"/>
    </xf>
    <xf numFmtId="0" fontId="1" fillId="5" borderId="2" xfId="0" applyFont="1" applyFill="1" applyBorder="1" applyAlignment="1" applyProtection="1">
      <alignment vertical="center"/>
      <protection hidden="1"/>
    </xf>
    <xf numFmtId="0" fontId="4" fillId="0" borderId="9" xfId="0" applyFont="1" applyBorder="1" applyAlignment="1" applyProtection="1">
      <alignment horizontal="center" vertical="center"/>
      <protection hidden="1"/>
    </xf>
    <xf numFmtId="2" fontId="1" fillId="0" borderId="10" xfId="0" applyNumberFormat="1" applyFont="1" applyBorder="1" applyAlignment="1" applyProtection="1">
      <alignment horizontal="center" vertical="center"/>
      <protection hidden="1"/>
    </xf>
    <xf numFmtId="0" fontId="10" fillId="0" borderId="7" xfId="0" applyFont="1" applyBorder="1" applyAlignment="1" applyProtection="1">
      <alignment horizontal="center" vertical="center" wrapText="1"/>
      <protection hidden="1"/>
    </xf>
    <xf numFmtId="0" fontId="11" fillId="0" borderId="5" xfId="0" applyFont="1" applyBorder="1" applyAlignment="1" applyProtection="1">
      <alignment vertical="center"/>
      <protection hidden="1"/>
    </xf>
    <xf numFmtId="0" fontId="11" fillId="0" borderId="10" xfId="0" applyFont="1" applyBorder="1" applyAlignment="1" applyProtection="1">
      <alignment vertical="center"/>
      <protection hidden="1"/>
    </xf>
    <xf numFmtId="0" fontId="6" fillId="0" borderId="0" xfId="0" applyFont="1" applyAlignment="1" applyProtection="1">
      <alignment horizontal="center" vertical="center"/>
      <protection hidden="1"/>
    </xf>
    <xf numFmtId="0" fontId="0" fillId="0" borderId="0" xfId="0" applyFont="1" applyAlignment="1"/>
    <xf numFmtId="0" fontId="15" fillId="0" borderId="0" xfId="0" applyFont="1"/>
    <xf numFmtId="0" fontId="16" fillId="2" borderId="12" xfId="0"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2" borderId="0" xfId="0" applyFont="1" applyFill="1" applyBorder="1" applyAlignment="1">
      <alignment horizontal="center" vertical="center"/>
    </xf>
    <xf numFmtId="0" fontId="19" fillId="0" borderId="0" xfId="0" applyFont="1" applyBorder="1"/>
    <xf numFmtId="0" fontId="17" fillId="3" borderId="22" xfId="0" applyFont="1" applyFill="1" applyBorder="1" applyAlignment="1"/>
    <xf numFmtId="0" fontId="17" fillId="3" borderId="23" xfId="0" applyFont="1" applyFill="1" applyBorder="1" applyAlignment="1"/>
    <xf numFmtId="0" fontId="17" fillId="3" borderId="24" xfId="0" applyFont="1" applyFill="1" applyBorder="1" applyAlignment="1"/>
    <xf numFmtId="0" fontId="20" fillId="5" borderId="1" xfId="0" applyFont="1" applyFill="1" applyBorder="1" applyAlignment="1">
      <alignment horizontal="center"/>
    </xf>
    <xf numFmtId="0" fontId="3" fillId="5" borderId="3" xfId="0" applyFont="1" applyFill="1" applyBorder="1"/>
    <xf numFmtId="0" fontId="17" fillId="5" borderId="3" xfId="0" applyFont="1" applyFill="1" applyBorder="1"/>
    <xf numFmtId="0" fontId="17" fillId="5" borderId="2" xfId="0" applyFont="1" applyFill="1" applyBorder="1"/>
    <xf numFmtId="0" fontId="17" fillId="0" borderId="4" xfId="0" applyFont="1" applyBorder="1" applyAlignment="1">
      <alignment horizontal="left" vertical="center"/>
    </xf>
    <xf numFmtId="0" fontId="17" fillId="0" borderId="0" xfId="0" applyFont="1" applyAlignment="1">
      <alignment horizontal="left" vertical="center"/>
    </xf>
    <xf numFmtId="0" fontId="15" fillId="0" borderId="8" xfId="0" applyFont="1" applyBorder="1"/>
    <xf numFmtId="0" fontId="15" fillId="0" borderId="4" xfId="0" applyFont="1" applyBorder="1"/>
    <xf numFmtId="0" fontId="21" fillId="0" borderId="0" xfId="0" applyFont="1"/>
    <xf numFmtId="0" fontId="17" fillId="0" borderId="4" xfId="0" applyFont="1" applyBorder="1" applyAlignment="1">
      <alignment horizontal="center"/>
    </xf>
    <xf numFmtId="0" fontId="17" fillId="0" borderId="11" xfId="0" applyFont="1" applyBorder="1" applyAlignment="1">
      <alignment horizontal="center"/>
    </xf>
    <xf numFmtId="0" fontId="17" fillId="0" borderId="13" xfId="0" applyFont="1" applyBorder="1" applyAlignment="1">
      <alignment horizontal="center"/>
    </xf>
    <xf numFmtId="0" fontId="15" fillId="0" borderId="9" xfId="0" applyFont="1" applyBorder="1"/>
    <xf numFmtId="0" fontId="22" fillId="0" borderId="0" xfId="0" applyFont="1" applyAlignment="1">
      <alignment horizontal="center"/>
    </xf>
    <xf numFmtId="0" fontId="22" fillId="0" borderId="1" xfId="0" applyFont="1" applyBorder="1"/>
    <xf numFmtId="0" fontId="22" fillId="0" borderId="3" xfId="0" applyFont="1" applyBorder="1"/>
    <xf numFmtId="0" fontId="22" fillId="0" borderId="2" xfId="0" applyFont="1" applyBorder="1"/>
    <xf numFmtId="0" fontId="15" fillId="0" borderId="4" xfId="0" applyFont="1" applyBorder="1" applyAlignment="1">
      <alignment vertical="center"/>
    </xf>
    <xf numFmtId="0" fontId="23" fillId="5" borderId="12" xfId="0" applyFont="1" applyFill="1" applyBorder="1" applyAlignment="1">
      <alignment horizontal="center" vertical="center" wrapText="1"/>
    </xf>
    <xf numFmtId="0" fontId="23" fillId="5" borderId="12" xfId="0" applyFont="1" applyFill="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left" vertical="center" wrapText="1"/>
    </xf>
    <xf numFmtId="0" fontId="24" fillId="0" borderId="7" xfId="0" applyFont="1" applyBorder="1" applyAlignment="1">
      <alignment horizontal="center" vertical="center" wrapText="1"/>
    </xf>
    <xf numFmtId="0" fontId="19" fillId="0" borderId="10" xfId="0" applyFont="1" applyBorder="1"/>
    <xf numFmtId="0" fontId="15" fillId="0" borderId="11" xfId="0" applyFont="1" applyBorder="1"/>
    <xf numFmtId="0" fontId="15" fillId="0" borderId="13" xfId="0" applyFont="1" applyBorder="1" applyAlignment="1">
      <alignment vertical="center"/>
    </xf>
    <xf numFmtId="0" fontId="16" fillId="0" borderId="13" xfId="0" applyFont="1" applyBorder="1" applyAlignment="1">
      <alignment horizontal="right" vertical="center"/>
    </xf>
    <xf numFmtId="0" fontId="20" fillId="5" borderId="1" xfId="0" applyFont="1" applyFill="1" applyBorder="1" applyAlignment="1">
      <alignment horizontal="center" vertical="center"/>
    </xf>
    <xf numFmtId="0" fontId="3" fillId="5" borderId="3" xfId="0" applyFont="1" applyFill="1" applyBorder="1" applyAlignment="1">
      <alignment vertical="center"/>
    </xf>
    <xf numFmtId="0" fontId="17" fillId="5" borderId="3" xfId="0" applyFont="1" applyFill="1" applyBorder="1" applyAlignment="1">
      <alignment vertical="center"/>
    </xf>
    <xf numFmtId="0" fontId="17" fillId="5" borderId="2" xfId="0" applyFont="1" applyFill="1" applyBorder="1" applyAlignment="1">
      <alignment vertical="center"/>
    </xf>
    <xf numFmtId="0" fontId="22" fillId="0" borderId="3" xfId="0" applyFont="1" applyBorder="1" applyAlignment="1">
      <alignment horizontal="left"/>
    </xf>
    <xf numFmtId="0" fontId="19" fillId="0" borderId="3" xfId="0" applyFont="1" applyBorder="1"/>
    <xf numFmtId="0" fontId="19" fillId="0" borderId="2" xfId="0" applyFont="1" applyBorder="1"/>
    <xf numFmtId="0" fontId="19" fillId="0" borderId="5" xfId="0" applyFont="1" applyBorder="1"/>
    <xf numFmtId="0" fontId="22" fillId="0" borderId="16" xfId="0" applyFont="1" applyBorder="1" applyAlignment="1">
      <alignment horizontal="center"/>
    </xf>
    <xf numFmtId="0" fontId="15" fillId="0" borderId="17" xfId="0" applyFont="1" applyBorder="1"/>
    <xf numFmtId="0" fontId="15" fillId="0" borderId="6" xfId="0" applyFont="1" applyBorder="1"/>
    <xf numFmtId="0" fontId="21" fillId="0" borderId="4" xfId="0" applyFont="1" applyBorder="1" applyAlignment="1">
      <alignment horizontal="left"/>
    </xf>
    <xf numFmtId="0" fontId="15" fillId="0" borderId="0" xfId="0" applyFont="1" applyAlignment="1">
      <alignment horizontal="left"/>
    </xf>
    <xf numFmtId="0" fontId="15" fillId="0" borderId="8" xfId="0" applyFont="1" applyBorder="1" applyAlignment="1">
      <alignment horizontal="left"/>
    </xf>
    <xf numFmtId="0" fontId="15" fillId="0" borderId="4" xfId="0" applyFont="1" applyBorder="1" applyAlignment="1">
      <alignment horizontal="left"/>
    </xf>
    <xf numFmtId="0" fontId="15" fillId="0" borderId="11" xfId="0" applyFont="1" applyBorder="1" applyAlignment="1">
      <alignment horizontal="left"/>
    </xf>
    <xf numFmtId="0" fontId="15" fillId="0" borderId="13" xfId="0" applyFont="1" applyBorder="1"/>
    <xf numFmtId="0" fontId="25" fillId="0" borderId="2" xfId="0" applyFont="1" applyBorder="1" applyAlignment="1">
      <alignment horizontal="left" vertical="center" wrapText="1"/>
    </xf>
    <xf numFmtId="0" fontId="15" fillId="0" borderId="7" xfId="0" applyFont="1" applyBorder="1" applyAlignment="1">
      <alignment horizontal="center" vertical="center" wrapText="1"/>
    </xf>
    <xf numFmtId="0" fontId="3" fillId="3" borderId="1" xfId="0" applyFont="1" applyFill="1" applyBorder="1" applyAlignment="1">
      <alignment horizontal="left"/>
    </xf>
    <xf numFmtId="0" fontId="15" fillId="3" borderId="2" xfId="0" applyFont="1" applyFill="1" applyBorder="1"/>
    <xf numFmtId="0" fontId="15" fillId="0" borderId="0" xfId="0" applyFont="1" applyAlignment="1">
      <alignment vertical="center"/>
    </xf>
    <xf numFmtId="0" fontId="20" fillId="5" borderId="22" xfId="0" applyFont="1" applyFill="1" applyBorder="1" applyAlignment="1">
      <alignment horizontal="center" vertical="center"/>
    </xf>
    <xf numFmtId="0" fontId="17" fillId="5" borderId="23" xfId="0" applyFont="1" applyFill="1" applyBorder="1" applyAlignment="1">
      <alignment vertical="center"/>
    </xf>
    <xf numFmtId="0" fontId="17" fillId="5" borderId="24" xfId="0" applyFont="1" applyFill="1" applyBorder="1" applyAlignment="1">
      <alignment vertical="center"/>
    </xf>
    <xf numFmtId="0" fontId="22" fillId="0" borderId="0" xfId="0" applyFont="1" applyBorder="1" applyAlignment="1">
      <alignment horizontal="center"/>
    </xf>
    <xf numFmtId="0" fontId="15" fillId="0" borderId="0" xfId="0" applyFont="1" applyBorder="1"/>
    <xf numFmtId="0" fontId="15" fillId="0" borderId="4" xfId="0" applyFont="1" applyBorder="1" applyAlignment="1">
      <alignment horizontal="center"/>
    </xf>
    <xf numFmtId="0" fontId="26" fillId="0" borderId="0" xfId="0" applyFont="1" applyAlignment="1">
      <alignment horizontal="left"/>
    </xf>
    <xf numFmtId="0" fontId="26" fillId="0" borderId="8" xfId="0" applyFont="1" applyBorder="1" applyAlignment="1">
      <alignment horizontal="left"/>
    </xf>
    <xf numFmtId="0" fontId="22" fillId="0" borderId="4" xfId="0" applyFont="1" applyBorder="1" applyAlignment="1">
      <alignment horizontal="center"/>
    </xf>
    <xf numFmtId="0" fontId="15" fillId="0" borderId="12" xfId="0" applyFont="1" applyBorder="1" applyAlignment="1">
      <alignment horizontal="left" vertical="center" wrapText="1"/>
    </xf>
    <xf numFmtId="0" fontId="17" fillId="3" borderId="0" xfId="0" applyFont="1" applyFill="1" applyBorder="1" applyAlignment="1"/>
    <xf numFmtId="0" fontId="20" fillId="0" borderId="4" xfId="0" applyFont="1" applyBorder="1" applyAlignment="1">
      <alignment horizontal="center"/>
    </xf>
    <xf numFmtId="0" fontId="17" fillId="0" borderId="0" xfId="0" applyFont="1" applyAlignment="1">
      <alignment horizontal="left"/>
    </xf>
    <xf numFmtId="0" fontId="17" fillId="0" borderId="16" xfId="0" applyFont="1" applyBorder="1" applyAlignment="1">
      <alignment horizontal="left"/>
    </xf>
    <xf numFmtId="0" fontId="17" fillId="0" borderId="17" xfId="0" applyFont="1" applyBorder="1" applyAlignment="1">
      <alignment horizontal="left"/>
    </xf>
    <xf numFmtId="0" fontId="17" fillId="0" borderId="6" xfId="0" applyFont="1" applyBorder="1" applyAlignment="1">
      <alignment horizontal="left"/>
    </xf>
    <xf numFmtId="0" fontId="26" fillId="0" borderId="4" xfId="0" applyFont="1" applyBorder="1" applyAlignment="1">
      <alignment horizontal="left"/>
    </xf>
    <xf numFmtId="0" fontId="27" fillId="0" borderId="0" xfId="0" applyFont="1" applyAlignment="1">
      <alignment horizontal="left"/>
    </xf>
    <xf numFmtId="0" fontId="27" fillId="0" borderId="8" xfId="0" applyFont="1" applyBorder="1" applyAlignment="1">
      <alignment horizontal="left"/>
    </xf>
    <xf numFmtId="0" fontId="17" fillId="0" borderId="13" xfId="0" applyFont="1" applyBorder="1" applyAlignment="1">
      <alignment horizontal="left"/>
    </xf>
    <xf numFmtId="0" fontId="17" fillId="0" borderId="9" xfId="0" applyFont="1" applyBorder="1" applyAlignment="1">
      <alignment horizontal="left"/>
    </xf>
    <xf numFmtId="0" fontId="22" fillId="0" borderId="1" xfId="0" applyFont="1" applyBorder="1" applyAlignment="1">
      <alignment vertical="center"/>
    </xf>
    <xf numFmtId="0" fontId="22" fillId="0" borderId="3" xfId="0" applyFont="1" applyBorder="1" applyAlignment="1">
      <alignment vertical="center"/>
    </xf>
    <xf numFmtId="0" fontId="22" fillId="0" borderId="2" xfId="0" applyFont="1" applyBorder="1" applyAlignment="1">
      <alignment vertical="center"/>
    </xf>
    <xf numFmtId="0" fontId="20" fillId="3" borderId="1" xfId="0" applyFont="1" applyFill="1" applyBorder="1" applyAlignment="1">
      <alignment horizontal="center"/>
    </xf>
    <xf numFmtId="0" fontId="17" fillId="3" borderId="3" xfId="0" applyFont="1" applyFill="1" applyBorder="1"/>
    <xf numFmtId="0" fontId="22" fillId="0" borderId="1" xfId="0" applyFont="1" applyBorder="1" applyAlignment="1">
      <alignment horizontal="left" vertical="center"/>
    </xf>
    <xf numFmtId="0" fontId="15" fillId="0" borderId="13" xfId="0" applyFont="1" applyBorder="1" applyAlignment="1">
      <alignment horizontal="left"/>
    </xf>
    <xf numFmtId="0" fontId="15" fillId="0" borderId="9" xfId="0" applyFont="1" applyBorder="1" applyAlignment="1">
      <alignment horizontal="left"/>
    </xf>
    <xf numFmtId="0" fontId="3" fillId="3" borderId="3" xfId="0" applyFont="1" applyFill="1" applyBorder="1"/>
    <xf numFmtId="0" fontId="17" fillId="3" borderId="2" xfId="0" applyFont="1" applyFill="1" applyBorder="1"/>
    <xf numFmtId="0" fontId="15" fillId="0" borderId="12" xfId="0" applyFont="1" applyBorder="1" applyAlignment="1">
      <alignment vertical="center" wrapText="1"/>
    </xf>
    <xf numFmtId="0" fontId="17" fillId="3" borderId="0" xfId="0" applyFont="1" applyFill="1" applyBorder="1"/>
    <xf numFmtId="0" fontId="3" fillId="3" borderId="0" xfId="0" applyFont="1" applyFill="1" applyBorder="1"/>
    <xf numFmtId="0" fontId="17" fillId="3" borderId="8" xfId="0" applyFont="1" applyFill="1" applyBorder="1"/>
    <xf numFmtId="0" fontId="17" fillId="0" borderId="8" xfId="0" applyFont="1" applyBorder="1" applyAlignment="1">
      <alignment horizontal="left"/>
    </xf>
    <xf numFmtId="0" fontId="26" fillId="0" borderId="11" xfId="0" applyFont="1" applyBorder="1" applyAlignment="1">
      <alignment horizontal="left"/>
    </xf>
    <xf numFmtId="0" fontId="28" fillId="0" borderId="0" xfId="0" applyFont="1" applyAlignment="1">
      <alignment horizontal="left"/>
    </xf>
    <xf numFmtId="0" fontId="28" fillId="0" borderId="8" xfId="0" applyFont="1" applyBorder="1" applyAlignment="1">
      <alignment horizontal="left"/>
    </xf>
    <xf numFmtId="0" fontId="26" fillId="0" borderId="13" xfId="0" applyFont="1" applyBorder="1" applyAlignment="1">
      <alignment horizontal="left"/>
    </xf>
    <xf numFmtId="0" fontId="26" fillId="0" borderId="9" xfId="0" applyFont="1" applyBorder="1" applyAlignment="1">
      <alignment horizontal="left"/>
    </xf>
    <xf numFmtId="0" fontId="3" fillId="5" borderId="16" xfId="0" applyFont="1" applyFill="1" applyBorder="1" applyAlignment="1">
      <alignment horizontal="left" vertical="center"/>
    </xf>
    <xf numFmtId="0" fontId="19" fillId="0" borderId="17" xfId="0" applyFont="1" applyBorder="1"/>
    <xf numFmtId="0" fontId="19" fillId="0" borderId="6" xfId="0" applyFont="1" applyBorder="1"/>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26" fillId="0" borderId="0" xfId="0" applyFont="1"/>
    <xf numFmtId="0" fontId="27" fillId="0" borderId="0" xfId="0" applyFont="1" applyAlignment="1">
      <alignment horizontal="center"/>
    </xf>
    <xf numFmtId="0" fontId="15" fillId="5" borderId="2" xfId="0" applyFont="1" applyFill="1" applyBorder="1" applyAlignment="1">
      <alignment vertical="center"/>
    </xf>
    <xf numFmtId="0" fontId="17" fillId="5" borderId="3" xfId="0" applyFont="1" applyFill="1" applyBorder="1" applyAlignment="1">
      <alignment horizontal="left" vertical="center"/>
    </xf>
    <xf numFmtId="0" fontId="3" fillId="3" borderId="1" xfId="0" applyFont="1" applyFill="1" applyBorder="1"/>
    <xf numFmtId="0" fontId="23"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23" fillId="5" borderId="2" xfId="0" applyFont="1" applyFill="1" applyBorder="1" applyAlignment="1">
      <alignment horizontal="center" vertical="center"/>
    </xf>
    <xf numFmtId="0" fontId="29" fillId="0" borderId="11" xfId="0" applyFont="1" applyBorder="1"/>
    <xf numFmtId="0" fontId="29" fillId="0" borderId="13" xfId="0" applyFont="1" applyBorder="1"/>
    <xf numFmtId="0" fontId="29" fillId="0" borderId="9" xfId="0" applyFont="1" applyBorder="1"/>
    <xf numFmtId="0" fontId="15" fillId="3" borderId="1" xfId="0" applyFont="1" applyFill="1" applyBorder="1"/>
    <xf numFmtId="0" fontId="17" fillId="3" borderId="3" xfId="0" applyFont="1" applyFill="1" applyBorder="1" applyAlignment="1">
      <alignment vertical="center"/>
    </xf>
    <xf numFmtId="0" fontId="17" fillId="3" borderId="2" xfId="0" applyFont="1" applyFill="1" applyBorder="1" applyAlignment="1">
      <alignment vertical="center"/>
    </xf>
    <xf numFmtId="0" fontId="29" fillId="0" borderId="4" xfId="0" applyFont="1" applyBorder="1"/>
    <xf numFmtId="0" fontId="29" fillId="0" borderId="8" xfId="0" applyFont="1" applyBorder="1"/>
    <xf numFmtId="0" fontId="16" fillId="0" borderId="0" xfId="0" applyFont="1" applyAlignment="1">
      <alignment horizontal="right" vertical="center"/>
    </xf>
    <xf numFmtId="0" fontId="15" fillId="2" borderId="1" xfId="0" applyFont="1" applyFill="1" applyBorder="1" applyAlignment="1">
      <alignment horizontal="center"/>
    </xf>
    <xf numFmtId="0" fontId="17" fillId="5" borderId="16" xfId="0" applyFont="1" applyFill="1" applyBorder="1" applyAlignment="1">
      <alignment horizontal="left" vertical="center"/>
    </xf>
    <xf numFmtId="0" fontId="17" fillId="3" borderId="1" xfId="0" applyFont="1" applyFill="1" applyBorder="1" applyAlignment="1">
      <alignment vertical="center"/>
    </xf>
    <xf numFmtId="0" fontId="15" fillId="0" borderId="12" xfId="0" applyFont="1" applyBorder="1" applyAlignment="1">
      <alignment horizontal="center" vertical="center" wrapText="1"/>
    </xf>
    <xf numFmtId="0" fontId="22" fillId="0" borderId="1" xfId="0" applyFont="1" applyBorder="1" applyAlignment="1">
      <alignment horizontal="left"/>
    </xf>
    <xf numFmtId="0" fontId="17" fillId="3" borderId="1" xfId="0" applyFont="1" applyFill="1" applyBorder="1" applyAlignment="1">
      <alignment horizontal="left" vertical="center"/>
    </xf>
    <xf numFmtId="0" fontId="17" fillId="3" borderId="3" xfId="0" applyFont="1" applyFill="1" applyBorder="1" applyAlignment="1">
      <alignment horizontal="center" vertical="center"/>
    </xf>
    <xf numFmtId="0" fontId="17" fillId="3" borderId="2" xfId="0" applyFont="1" applyFill="1" applyBorder="1" applyAlignment="1">
      <alignment horizontal="center" vertical="center"/>
    </xf>
    <xf numFmtId="0" fontId="15" fillId="0" borderId="12" xfId="0" applyFont="1" applyBorder="1" applyAlignment="1">
      <alignment vertical="center"/>
    </xf>
    <xf numFmtId="0" fontId="15" fillId="2" borderId="12" xfId="0" applyFont="1" applyFill="1" applyBorder="1" applyAlignment="1">
      <alignment horizontal="center"/>
    </xf>
    <xf numFmtId="0" fontId="3" fillId="3" borderId="1" xfId="0" applyFont="1" applyFill="1" applyBorder="1" applyAlignment="1">
      <alignment horizontal="left" vertical="center"/>
    </xf>
    <xf numFmtId="0" fontId="15" fillId="0" borderId="16" xfId="0" applyFont="1" applyBorder="1"/>
    <xf numFmtId="0" fontId="22" fillId="0" borderId="17" xfId="0" applyFont="1" applyBorder="1" applyAlignment="1">
      <alignment horizontal="center"/>
    </xf>
    <xf numFmtId="0" fontId="22" fillId="0" borderId="25" xfId="0" applyFont="1" applyBorder="1" applyAlignment="1">
      <alignment horizontal="center"/>
    </xf>
    <xf numFmtId="0" fontId="15" fillId="0" borderId="26" xfId="0" applyFont="1" applyBorder="1"/>
    <xf numFmtId="0" fontId="15" fillId="0" borderId="27" xfId="0" applyFont="1" applyBorder="1"/>
    <xf numFmtId="0" fontId="22" fillId="0" borderId="28" xfId="0" applyFont="1" applyBorder="1" applyAlignment="1">
      <alignment horizontal="center"/>
    </xf>
    <xf numFmtId="0" fontId="22" fillId="4" borderId="0" xfId="0" applyFont="1" applyFill="1" applyAlignment="1">
      <alignment horizontal="center"/>
    </xf>
    <xf numFmtId="0" fontId="29" fillId="0" borderId="29" xfId="0" applyFont="1" applyBorder="1"/>
    <xf numFmtId="0" fontId="29" fillId="0" borderId="0" xfId="0" applyFont="1"/>
    <xf numFmtId="0" fontId="29" fillId="0" borderId="28" xfId="0" applyFont="1" applyBorder="1" applyAlignment="1">
      <alignment horizontal="left"/>
    </xf>
    <xf numFmtId="0" fontId="15" fillId="4" borderId="0" xfId="0" applyFont="1" applyFill="1" applyBorder="1" applyAlignment="1"/>
    <xf numFmtId="0" fontId="30" fillId="0" borderId="29" xfId="0" applyFont="1" applyBorder="1" applyAlignment="1">
      <alignment horizontal="left"/>
    </xf>
    <xf numFmtId="0" fontId="29" fillId="0" borderId="8" xfId="0" applyFont="1" applyBorder="1" applyAlignment="1">
      <alignment horizontal="left"/>
    </xf>
    <xf numFmtId="0" fontId="29" fillId="0" borderId="0" xfId="0" applyFont="1" applyAlignment="1">
      <alignment horizontal="left"/>
    </xf>
    <xf numFmtId="0" fontId="22" fillId="0" borderId="30" xfId="0" applyFont="1" applyBorder="1" applyAlignment="1">
      <alignment horizontal="center"/>
    </xf>
    <xf numFmtId="0" fontId="22" fillId="0" borderId="31" xfId="0" applyFont="1" applyBorder="1" applyAlignment="1">
      <alignment horizontal="center"/>
    </xf>
    <xf numFmtId="0" fontId="29" fillId="0" borderId="32" xfId="0" applyFont="1" applyBorder="1"/>
    <xf numFmtId="0" fontId="22" fillId="0" borderId="11" xfId="0" applyFont="1" applyBorder="1"/>
    <xf numFmtId="0" fontId="22" fillId="0" borderId="13" xfId="0" applyFont="1" applyBorder="1"/>
    <xf numFmtId="0" fontId="22" fillId="0" borderId="9" xfId="0" applyFont="1" applyBorder="1"/>
    <xf numFmtId="0" fontId="17" fillId="5" borderId="1" xfId="0" applyFont="1" applyFill="1" applyBorder="1" applyAlignment="1">
      <alignment horizontal="left" vertical="center"/>
    </xf>
    <xf numFmtId="0" fontId="15" fillId="0" borderId="5" xfId="0" applyFont="1" applyBorder="1"/>
    <xf numFmtId="0" fontId="17" fillId="5" borderId="1" xfId="0" applyFont="1" applyFill="1" applyBorder="1" applyAlignment="1">
      <alignment vertical="center"/>
    </xf>
    <xf numFmtId="0" fontId="15" fillId="0" borderId="12" xfId="0" applyFont="1" applyBorder="1" applyAlignment="1">
      <alignment horizontal="left" vertical="center"/>
    </xf>
    <xf numFmtId="0" fontId="31" fillId="0" borderId="0" xfId="0" applyFont="1" applyAlignment="1">
      <alignment horizontal="right"/>
    </xf>
    <xf numFmtId="0" fontId="32" fillId="0" borderId="4" xfId="0" applyFont="1" applyBorder="1" applyAlignment="1">
      <alignment horizontal="left"/>
    </xf>
    <xf numFmtId="0" fontId="15" fillId="0" borderId="12" xfId="0" applyFont="1" applyBorder="1"/>
    <xf numFmtId="0" fontId="15" fillId="0" borderId="12" xfId="0" applyFont="1" applyBorder="1" applyAlignment="1">
      <alignment horizontal="center"/>
    </xf>
    <xf numFmtId="0" fontId="33" fillId="0" borderId="3" xfId="0" applyFont="1" applyBorder="1" applyAlignment="1">
      <alignment horizontal="right"/>
    </xf>
    <xf numFmtId="0" fontId="33" fillId="0" borderId="0" xfId="0" applyFont="1" applyAlignment="1">
      <alignment horizontal="right"/>
    </xf>
    <xf numFmtId="0" fontId="22" fillId="0" borderId="11" xfId="0" applyFont="1" applyBorder="1" applyAlignment="1">
      <alignment horizontal="center"/>
    </xf>
    <xf numFmtId="0" fontId="4" fillId="0" borderId="0" xfId="0" applyFont="1" applyAlignment="1" applyProtection="1">
      <alignment vertical="center"/>
      <protection hidden="1"/>
    </xf>
    <xf numFmtId="0" fontId="13" fillId="0" borderId="0" xfId="0" applyFont="1" applyBorder="1" applyAlignment="1" applyProtection="1">
      <alignment vertical="center" wrapText="1"/>
      <protection hidden="1"/>
    </xf>
    <xf numFmtId="0" fontId="1" fillId="0" borderId="33" xfId="0" applyFont="1" applyBorder="1" applyAlignment="1" applyProtection="1">
      <alignment horizontal="center" vertical="center"/>
      <protection locked="0" hidden="1"/>
    </xf>
    <xf numFmtId="0" fontId="13" fillId="0" borderId="0" xfId="0" applyFont="1" applyBorder="1" applyAlignment="1" applyProtection="1">
      <alignment vertical="center"/>
      <protection hidden="1"/>
    </xf>
    <xf numFmtId="0" fontId="15" fillId="0" borderId="0" xfId="0" applyFont="1" applyAlignment="1">
      <alignment horizontal="center"/>
    </xf>
    <xf numFmtId="0" fontId="17" fillId="0" borderId="0" xfId="0" applyFont="1"/>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3" fillId="5" borderId="3" xfId="0" applyFont="1" applyFill="1" applyBorder="1" applyAlignment="1"/>
    <xf numFmtId="0" fontId="15" fillId="5" borderId="2" xfId="0" applyFont="1" applyFill="1" applyBorder="1"/>
    <xf numFmtId="0" fontId="21" fillId="0" borderId="20" xfId="0" applyFont="1" applyBorder="1" applyAlignment="1">
      <alignment vertical="center" wrapText="1"/>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7" borderId="2" xfId="0" applyFont="1" applyFill="1" applyBorder="1"/>
    <xf numFmtId="0" fontId="15" fillId="0" borderId="11" xfId="0" applyFont="1" applyBorder="1" applyAlignment="1">
      <alignment vertical="center"/>
    </xf>
    <xf numFmtId="0" fontId="20" fillId="5" borderId="16" xfId="0" applyFont="1" applyFill="1" applyBorder="1" applyAlignment="1">
      <alignment horizontal="center"/>
    </xf>
    <xf numFmtId="0" fontId="3" fillId="5" borderId="17" xfId="0" applyFont="1" applyFill="1" applyBorder="1" applyAlignment="1"/>
    <xf numFmtId="0" fontId="17" fillId="5" borderId="17" xfId="0" applyFont="1" applyFill="1" applyBorder="1"/>
    <xf numFmtId="0" fontId="15" fillId="8" borderId="6" xfId="0" applyFont="1" applyFill="1" applyBorder="1"/>
    <xf numFmtId="0" fontId="15" fillId="0" borderId="13" xfId="0" applyFont="1" applyBorder="1" applyAlignment="1">
      <alignment horizontal="center" vertical="center"/>
    </xf>
    <xf numFmtId="0" fontId="15" fillId="0" borderId="13" xfId="0" applyFont="1" applyBorder="1" applyAlignment="1">
      <alignment horizontal="left" vertical="center" wrapText="1"/>
    </xf>
    <xf numFmtId="0" fontId="15" fillId="0" borderId="13" xfId="0" applyFont="1" applyBorder="1" applyAlignment="1">
      <alignment horizontal="center" vertical="center" wrapText="1"/>
    </xf>
    <xf numFmtId="0" fontId="15" fillId="8" borderId="2" xfId="0" applyFont="1" applyFill="1" applyBorder="1"/>
    <xf numFmtId="0" fontId="20" fillId="0" borderId="4" xfId="0" applyFont="1" applyBorder="1" applyAlignment="1">
      <alignment horizontal="center" vertical="center"/>
    </xf>
    <xf numFmtId="0" fontId="15" fillId="0" borderId="8" xfId="0" applyFont="1" applyBorder="1" applyAlignment="1">
      <alignment vertical="center"/>
    </xf>
    <xf numFmtId="0" fontId="15" fillId="0" borderId="1" xfId="0" applyFont="1" applyBorder="1" applyAlignment="1">
      <alignment horizontal="center" vertical="center"/>
    </xf>
    <xf numFmtId="0" fontId="26" fillId="0" borderId="4" xfId="0" applyFont="1" applyBorder="1" applyAlignment="1">
      <alignment horizontal="left" vertical="center"/>
    </xf>
    <xf numFmtId="0" fontId="17" fillId="0" borderId="8" xfId="0" applyFont="1" applyBorder="1" applyAlignment="1">
      <alignment horizontal="left" vertical="center"/>
    </xf>
    <xf numFmtId="0" fontId="28" fillId="0" borderId="11" xfId="0" applyFont="1" applyBorder="1" applyAlignment="1">
      <alignment horizontal="left" vertical="center"/>
    </xf>
    <xf numFmtId="0" fontId="17" fillId="0" borderId="13" xfId="0" applyFont="1" applyBorder="1" applyAlignment="1">
      <alignment horizontal="left" vertical="center"/>
    </xf>
    <xf numFmtId="0" fontId="17" fillId="0" borderId="9" xfId="0" applyFont="1" applyBorder="1" applyAlignment="1">
      <alignment horizontal="left" vertical="center"/>
    </xf>
    <xf numFmtId="0" fontId="25" fillId="0" borderId="12" xfId="0" applyFont="1" applyBorder="1" applyAlignment="1">
      <alignment horizontal="center" vertical="center" wrapText="1"/>
    </xf>
    <xf numFmtId="0" fontId="34" fillId="0" borderId="5" xfId="0" applyFont="1" applyBorder="1"/>
    <xf numFmtId="0" fontId="34" fillId="0" borderId="10" xfId="0" applyFont="1" applyBorder="1"/>
    <xf numFmtId="0" fontId="26" fillId="0" borderId="1"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5" fillId="0" borderId="16" xfId="0" applyFont="1" applyBorder="1" applyAlignment="1"/>
    <xf numFmtId="0" fontId="15" fillId="0" borderId="4" xfId="0" applyFont="1" applyBorder="1" applyAlignment="1"/>
    <xf numFmtId="0" fontId="24" fillId="0" borderId="5" xfId="0" applyFont="1" applyBorder="1" applyAlignment="1">
      <alignment horizontal="center" vertical="center" wrapText="1"/>
    </xf>
    <xf numFmtId="0" fontId="17" fillId="5" borderId="17" xfId="0" applyFont="1" applyFill="1" applyBorder="1" applyAlignment="1">
      <alignment horizontal="left" vertical="center"/>
    </xf>
    <xf numFmtId="0" fontId="17" fillId="5" borderId="6" xfId="0" applyFont="1" applyFill="1" applyBorder="1" applyAlignment="1">
      <alignment horizontal="left" vertical="center"/>
    </xf>
    <xf numFmtId="0" fontId="26" fillId="0" borderId="0" xfId="0" applyFont="1" applyAlignment="1"/>
    <xf numFmtId="0" fontId="35" fillId="0" borderId="4" xfId="0" applyFont="1" applyBorder="1" applyAlignment="1">
      <alignment horizontal="left"/>
    </xf>
    <xf numFmtId="0" fontId="36" fillId="0" borderId="0" xfId="0" applyFont="1" applyAlignment="1">
      <alignment horizontal="left"/>
    </xf>
    <xf numFmtId="0" fontId="36" fillId="0" borderId="8" xfId="0" applyFont="1" applyBorder="1" applyAlignment="1">
      <alignment horizontal="left"/>
    </xf>
    <xf numFmtId="0" fontId="35" fillId="0" borderId="0" xfId="0" applyFont="1" applyAlignment="1">
      <alignment horizontal="left"/>
    </xf>
    <xf numFmtId="0" fontId="35" fillId="0" borderId="8" xfId="0" applyFont="1" applyBorder="1" applyAlignment="1">
      <alignment horizontal="left"/>
    </xf>
    <xf numFmtId="0" fontId="1" fillId="0" borderId="33" xfId="0" applyFont="1" applyBorder="1" applyAlignment="1" applyProtection="1">
      <alignment horizontal="center" vertical="center"/>
      <protection hidden="1"/>
    </xf>
    <xf numFmtId="0" fontId="2" fillId="4" borderId="0" xfId="0" applyFont="1" applyFill="1" applyAlignment="1" applyProtection="1">
      <alignment horizontal="center" vertical="center"/>
      <protection hidden="1"/>
    </xf>
    <xf numFmtId="0" fontId="2" fillId="4" borderId="0" xfId="0" applyFont="1" applyFill="1" applyAlignment="1" applyProtection="1">
      <alignment horizontal="center" vertical="center" wrapText="1"/>
      <protection hidden="1"/>
    </xf>
    <xf numFmtId="0" fontId="1" fillId="4" borderId="0" xfId="0" applyFont="1" applyFill="1" applyAlignment="1" applyProtection="1">
      <alignment vertical="center"/>
      <protection hidden="1"/>
    </xf>
    <xf numFmtId="1" fontId="1" fillId="4" borderId="0" xfId="0" applyNumberFormat="1" applyFont="1" applyFill="1" applyAlignment="1" applyProtection="1">
      <alignment horizontal="center" vertical="center"/>
      <protection hidden="1"/>
    </xf>
    <xf numFmtId="1" fontId="2" fillId="4" borderId="0" xfId="0" applyNumberFormat="1" applyFont="1" applyFill="1" applyAlignment="1" applyProtection="1">
      <alignment horizontal="center" vertical="center"/>
      <protection hidden="1"/>
    </xf>
    <xf numFmtId="0" fontId="1" fillId="0" borderId="0" xfId="0" applyFont="1" applyAlignment="1" applyProtection="1">
      <alignment vertical="center"/>
      <protection locked="0" hidden="1"/>
    </xf>
    <xf numFmtId="0" fontId="6" fillId="4" borderId="0" xfId="0" applyFont="1" applyFill="1" applyAlignment="1" applyProtection="1">
      <alignment horizontal="center" vertical="center" wrapText="1"/>
      <protection hidden="1"/>
    </xf>
    <xf numFmtId="0" fontId="1" fillId="0" borderId="0" xfId="0" applyFont="1" applyAlignment="1"/>
    <xf numFmtId="0" fontId="1" fillId="0" borderId="25" xfId="0" applyFont="1" applyBorder="1"/>
    <xf numFmtId="0" fontId="1" fillId="0" borderId="26" xfId="0" applyFont="1" applyBorder="1"/>
    <xf numFmtId="0" fontId="1" fillId="0" borderId="28" xfId="0" applyFont="1" applyBorder="1"/>
    <xf numFmtId="0" fontId="37" fillId="0" borderId="0" xfId="0" applyFont="1" applyAlignment="1">
      <alignment horizontal="center"/>
    </xf>
    <xf numFmtId="0" fontId="38" fillId="0" borderId="0" xfId="0" applyFont="1" applyAlignment="1">
      <alignment vertical="center" shrinkToFit="1"/>
    </xf>
    <xf numFmtId="0" fontId="38"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30" xfId="0" applyFont="1" applyBorder="1"/>
    <xf numFmtId="0" fontId="1" fillId="0" borderId="31" xfId="0" applyFont="1" applyBorder="1"/>
    <xf numFmtId="0" fontId="10" fillId="0" borderId="0" xfId="0" applyFont="1" applyAlignment="1">
      <alignment horizontal="right"/>
    </xf>
    <xf numFmtId="0" fontId="1" fillId="0" borderId="27" xfId="0" applyFont="1" applyBorder="1"/>
    <xf numFmtId="0" fontId="1" fillId="0" borderId="29" xfId="0" applyFont="1" applyBorder="1"/>
    <xf numFmtId="0" fontId="1" fillId="0" borderId="32" xfId="0" applyFont="1" applyBorder="1"/>
    <xf numFmtId="0" fontId="0" fillId="0" borderId="0" xfId="0" applyFont="1" applyAlignment="1" applyProtection="1">
      <protection hidden="1"/>
    </xf>
    <xf numFmtId="0" fontId="15" fillId="0" borderId="0" xfId="0" applyFont="1" applyProtection="1">
      <protection hidden="1"/>
    </xf>
    <xf numFmtId="0" fontId="17" fillId="0" borderId="0" xfId="0" applyFont="1" applyAlignment="1" applyProtection="1">
      <alignment horizontal="center"/>
      <protection hidden="1"/>
    </xf>
    <xf numFmtId="0" fontId="20" fillId="0" borderId="0" xfId="0" applyFont="1" applyAlignment="1" applyProtection="1">
      <alignment horizontal="center"/>
      <protection hidden="1"/>
    </xf>
    <xf numFmtId="0" fontId="15" fillId="0" borderId="25" xfId="0" applyFont="1" applyBorder="1" applyProtection="1">
      <protection hidden="1"/>
    </xf>
    <xf numFmtId="0" fontId="1" fillId="0" borderId="26" xfId="0" applyFont="1" applyBorder="1" applyProtection="1">
      <protection hidden="1"/>
    </xf>
    <xf numFmtId="0" fontId="38" fillId="0" borderId="26" xfId="0" applyFont="1" applyBorder="1" applyAlignment="1" applyProtection="1">
      <alignment horizontal="center"/>
      <protection hidden="1"/>
    </xf>
    <xf numFmtId="0" fontId="15" fillId="0" borderId="28" xfId="0" applyFont="1" applyBorder="1" applyAlignment="1" applyProtection="1">
      <alignment vertical="center"/>
      <protection hidden="1"/>
    </xf>
    <xf numFmtId="0" fontId="38" fillId="0" borderId="0" xfId="0" applyFont="1" applyAlignment="1" applyProtection="1">
      <alignment horizontal="center" vertical="center"/>
      <protection hidden="1"/>
    </xf>
    <xf numFmtId="0" fontId="38" fillId="0" borderId="0" xfId="0" applyFont="1" applyAlignment="1" applyProtection="1">
      <alignment vertical="center"/>
      <protection hidden="1"/>
    </xf>
    <xf numFmtId="0" fontId="15" fillId="0" borderId="30" xfId="0" applyFont="1" applyBorder="1" applyProtection="1">
      <protection hidden="1"/>
    </xf>
    <xf numFmtId="0" fontId="38" fillId="0" borderId="31" xfId="0" applyFont="1" applyBorder="1" applyProtection="1">
      <protection hidden="1"/>
    </xf>
    <xf numFmtId="0" fontId="24" fillId="0" borderId="0" xfId="0" applyFont="1" applyProtection="1">
      <protection hidden="1"/>
    </xf>
    <xf numFmtId="0" fontId="8" fillId="0" borderId="0" xfId="0" applyFont="1" applyProtection="1">
      <protection hidden="1"/>
    </xf>
    <xf numFmtId="0" fontId="1" fillId="0" borderId="0" xfId="0" applyFont="1" applyAlignment="1" applyProtection="1">
      <protection hidden="1"/>
    </xf>
    <xf numFmtId="0" fontId="1" fillId="0" borderId="27" xfId="0" applyFont="1" applyBorder="1" applyProtection="1">
      <protection hidden="1"/>
    </xf>
    <xf numFmtId="0" fontId="38" fillId="0" borderId="0" xfId="0" applyFont="1" applyAlignment="1" applyProtection="1">
      <alignment vertical="center"/>
      <protection locked="0"/>
    </xf>
    <xf numFmtId="0" fontId="1" fillId="0" borderId="29" xfId="0" applyFont="1" applyBorder="1" applyProtection="1">
      <protection hidden="1"/>
    </xf>
    <xf numFmtId="0" fontId="1" fillId="0" borderId="0" xfId="0" applyFont="1" applyAlignment="1" applyProtection="1">
      <alignment vertical="center"/>
      <protection locked="0"/>
    </xf>
    <xf numFmtId="0" fontId="14" fillId="0" borderId="29" xfId="0" applyFont="1" applyBorder="1" applyAlignment="1" applyProtection="1">
      <alignment vertical="top"/>
      <protection hidden="1"/>
    </xf>
    <xf numFmtId="0" fontId="3" fillId="0" borderId="0" xfId="0" applyFont="1" applyAlignment="1" applyProtection="1">
      <alignment vertical="center"/>
      <protection locked="0"/>
    </xf>
    <xf numFmtId="0" fontId="1" fillId="0" borderId="0" xfId="0" applyFont="1" applyProtection="1">
      <protection locked="0"/>
    </xf>
    <xf numFmtId="0" fontId="1" fillId="0" borderId="31" xfId="0" applyFont="1" applyBorder="1" applyProtection="1">
      <protection hidden="1"/>
    </xf>
    <xf numFmtId="0" fontId="1" fillId="0" borderId="32" xfId="0" applyFont="1" applyBorder="1" applyProtection="1">
      <protection hidden="1"/>
    </xf>
    <xf numFmtId="0" fontId="39" fillId="0" borderId="26" xfId="0" applyFont="1" applyBorder="1" applyAlignment="1" applyProtection="1">
      <alignment horizontal="right"/>
      <protection hidden="1"/>
    </xf>
    <xf numFmtId="0" fontId="4" fillId="0" borderId="26" xfId="0" applyFont="1" applyBorder="1" applyProtection="1">
      <protection hidden="1"/>
    </xf>
    <xf numFmtId="0" fontId="10" fillId="0" borderId="0" xfId="0" applyFont="1" applyAlignment="1" applyProtection="1">
      <alignment horizontal="right"/>
      <protection hidden="1"/>
    </xf>
    <xf numFmtId="0" fontId="18" fillId="0" borderId="0" xfId="0" applyFont="1" applyAlignment="1">
      <alignment horizontal="center" vertical="center"/>
    </xf>
    <xf numFmtId="0" fontId="40" fillId="0" borderId="0" xfId="0" applyFont="1" applyAlignment="1">
      <alignment vertical="center"/>
    </xf>
    <xf numFmtId="0" fontId="41" fillId="9" borderId="0" xfId="0" applyFont="1" applyFill="1" applyAlignment="1">
      <alignment horizontal="center" vertical="center"/>
    </xf>
    <xf numFmtId="0" fontId="42"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0" fontId="1" fillId="0" borderId="8" xfId="0" applyFont="1" applyBorder="1" applyAlignment="1">
      <alignment vertical="top"/>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2" fillId="0" borderId="0" xfId="0" applyFont="1" applyAlignment="1">
      <alignment horizontal="center" vertical="top"/>
    </xf>
    <xf numFmtId="0" fontId="1" fillId="0" borderId="13" xfId="0" applyFont="1" applyBorder="1" applyAlignment="1">
      <alignment vertical="top"/>
    </xf>
    <xf numFmtId="0" fontId="1" fillId="0" borderId="9" xfId="0" applyFont="1" applyBorder="1" applyAlignment="1">
      <alignment vertical="top"/>
    </xf>
    <xf numFmtId="0" fontId="6" fillId="0" borderId="17" xfId="0" applyFont="1" applyBorder="1" applyAlignment="1">
      <alignment horizontal="right" vertical="top"/>
    </xf>
    <xf numFmtId="0" fontId="4" fillId="0" borderId="17" xfId="0" applyFont="1" applyBorder="1" applyAlignment="1">
      <alignment vertical="top"/>
    </xf>
    <xf numFmtId="0" fontId="6" fillId="0" borderId="0" xfId="0" applyFont="1" applyAlignment="1">
      <alignment horizontal="right" vertical="top"/>
    </xf>
    <xf numFmtId="0" fontId="1" fillId="0" borderId="0" xfId="0" applyFont="1" applyBorder="1" applyAlignment="1"/>
    <xf numFmtId="0" fontId="37" fillId="0" borderId="28" xfId="0" applyFont="1" applyBorder="1" applyAlignment="1">
      <alignment horizontal="center" vertical="center"/>
    </xf>
    <xf numFmtId="0" fontId="37" fillId="0" borderId="0" xfId="0" applyFont="1" applyBorder="1" applyAlignment="1">
      <alignment horizontal="center" vertical="center"/>
    </xf>
    <xf numFmtId="0" fontId="37" fillId="0" borderId="0" xfId="0" applyFont="1" applyBorder="1" applyAlignment="1">
      <alignment horizontal="center"/>
    </xf>
    <xf numFmtId="0" fontId="38"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1" fillId="0" borderId="28" xfId="0" applyFont="1" applyBorder="1" applyAlignment="1"/>
    <xf numFmtId="0" fontId="39" fillId="0" borderId="0" xfId="0" applyFont="1" applyBorder="1" applyAlignment="1">
      <alignment horizontal="right"/>
    </xf>
    <xf numFmtId="0" fontId="10" fillId="0" borderId="0" xfId="0" applyFont="1" applyBorder="1" applyAlignment="1">
      <alignment horizontal="right"/>
    </xf>
    <xf numFmtId="0" fontId="1" fillId="0" borderId="30" xfId="0" applyFont="1" applyBorder="1" applyAlignment="1"/>
    <xf numFmtId="0" fontId="1" fillId="0" borderId="31" xfId="0" applyFont="1" applyBorder="1" applyAlignment="1"/>
    <xf numFmtId="0" fontId="1" fillId="0" borderId="27" xfId="0" applyFont="1" applyBorder="1" applyAlignment="1"/>
    <xf numFmtId="0" fontId="1" fillId="0" borderId="29" xfId="0" applyFont="1" applyBorder="1" applyAlignment="1"/>
    <xf numFmtId="0" fontId="39" fillId="0" borderId="29" xfId="0" applyFont="1" applyBorder="1" applyAlignment="1">
      <alignment horizontal="right"/>
    </xf>
    <xf numFmtId="0" fontId="1" fillId="0" borderId="32" xfId="0" applyFont="1" applyBorder="1" applyAlignment="1"/>
    <xf numFmtId="0" fontId="1" fillId="2" borderId="25" xfId="0" applyFont="1" applyFill="1" applyBorder="1"/>
    <xf numFmtId="0" fontId="1" fillId="2" borderId="26" xfId="0" applyFont="1" applyFill="1" applyBorder="1"/>
    <xf numFmtId="0" fontId="1" fillId="2" borderId="28" xfId="0" applyFont="1" applyFill="1" applyBorder="1"/>
    <xf numFmtId="0" fontId="1" fillId="2" borderId="0" xfId="0" applyFont="1" applyFill="1" applyBorder="1"/>
    <xf numFmtId="0" fontId="43" fillId="2" borderId="0" xfId="0" applyFont="1" applyFill="1" applyBorder="1" applyAlignment="1">
      <alignment horizontal="center"/>
    </xf>
    <xf numFmtId="0" fontId="37" fillId="2" borderId="0" xfId="0" applyFont="1" applyFill="1" applyBorder="1" applyAlignment="1">
      <alignment horizontal="center"/>
    </xf>
    <xf numFmtId="0" fontId="4" fillId="0" borderId="0" xfId="0" applyFont="1" applyBorder="1"/>
    <xf numFmtId="0" fontId="44" fillId="2" borderId="0" xfId="0" applyFont="1" applyFill="1" applyBorder="1" applyAlignment="1">
      <alignment horizontal="center"/>
    </xf>
    <xf numFmtId="0" fontId="45" fillId="2" borderId="0" xfId="0" applyFont="1" applyFill="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horizontal="right" vertical="center"/>
    </xf>
    <xf numFmtId="0" fontId="12" fillId="2" borderId="0" xfId="0" applyFont="1" applyFill="1" applyBorder="1" applyAlignment="1">
      <alignment horizontal="center" vertical="center"/>
    </xf>
    <xf numFmtId="0" fontId="1" fillId="2" borderId="0" xfId="0" applyFont="1" applyFill="1" applyBorder="1" applyAlignment="1">
      <alignment horizontal="left" vertical="center"/>
    </xf>
    <xf numFmtId="0" fontId="46" fillId="2" borderId="0" xfId="0" applyFont="1" applyFill="1" applyBorder="1" applyAlignment="1">
      <alignment horizontal="center" vertical="center"/>
    </xf>
    <xf numFmtId="0" fontId="47" fillId="0" borderId="0" xfId="0" applyFont="1" applyBorder="1"/>
    <xf numFmtId="0" fontId="38" fillId="2" borderId="0" xfId="0" applyFont="1" applyFill="1" applyBorder="1" applyAlignment="1">
      <alignment horizontal="center"/>
    </xf>
    <xf numFmtId="0" fontId="38" fillId="2" borderId="1" xfId="0" applyFont="1" applyFill="1" applyBorder="1" applyAlignment="1">
      <alignment horizontal="left"/>
    </xf>
    <xf numFmtId="0" fontId="38" fillId="2" borderId="3" xfId="0" applyFont="1" applyFill="1" applyBorder="1" applyAlignment="1">
      <alignment horizontal="left"/>
    </xf>
    <xf numFmtId="0" fontId="45" fillId="2" borderId="3" xfId="0" applyFont="1" applyFill="1" applyBorder="1" applyAlignment="1">
      <alignment horizontal="center"/>
    </xf>
    <xf numFmtId="0" fontId="38" fillId="2" borderId="3" xfId="0" applyFont="1" applyFill="1" applyBorder="1" applyAlignment="1">
      <alignment horizontal="center"/>
    </xf>
    <xf numFmtId="0" fontId="1" fillId="2" borderId="30" xfId="0" applyFont="1" applyFill="1" applyBorder="1"/>
    <xf numFmtId="0" fontId="1" fillId="2" borderId="31" xfId="0" applyFont="1" applyFill="1" applyBorder="1"/>
    <xf numFmtId="0" fontId="1" fillId="2" borderId="27" xfId="0" applyFont="1" applyFill="1" applyBorder="1"/>
    <xf numFmtId="0" fontId="1" fillId="2" borderId="29" xfId="0" applyFont="1" applyFill="1" applyBorder="1"/>
    <xf numFmtId="0" fontId="1" fillId="2" borderId="32" xfId="0" applyFont="1" applyFill="1" applyBorder="1"/>
    <xf numFmtId="0" fontId="13" fillId="10" borderId="25" xfId="0" applyFont="1" applyFill="1" applyBorder="1" applyAlignment="1" applyProtection="1">
      <alignment vertical="center"/>
      <protection hidden="1"/>
    </xf>
    <xf numFmtId="0" fontId="13" fillId="10" borderId="26" xfId="0" applyFont="1" applyFill="1" applyBorder="1" applyAlignment="1" applyProtection="1">
      <alignment vertical="center"/>
      <protection hidden="1"/>
    </xf>
    <xf numFmtId="0" fontId="13" fillId="10" borderId="28" xfId="0" applyFont="1" applyFill="1" applyBorder="1" applyAlignment="1" applyProtection="1">
      <alignment vertical="center"/>
      <protection hidden="1"/>
    </xf>
    <xf numFmtId="0" fontId="13" fillId="10" borderId="0" xfId="0" applyFont="1" applyFill="1" applyBorder="1" applyAlignment="1" applyProtection="1">
      <alignment vertical="center"/>
      <protection hidden="1"/>
    </xf>
    <xf numFmtId="0" fontId="48" fillId="10" borderId="0" xfId="0" applyFont="1" applyFill="1" applyBorder="1" applyAlignment="1" applyProtection="1">
      <alignment vertical="center"/>
      <protection hidden="1"/>
    </xf>
    <xf numFmtId="0" fontId="43" fillId="10" borderId="28" xfId="0" applyFont="1" applyFill="1" applyBorder="1" applyAlignment="1" applyProtection="1">
      <alignment horizontal="center" vertical="center"/>
      <protection hidden="1"/>
    </xf>
    <xf numFmtId="0" fontId="43" fillId="10" borderId="0" xfId="0" applyFont="1" applyFill="1" applyBorder="1" applyAlignment="1" applyProtection="1">
      <alignment horizontal="center" vertical="center"/>
      <protection hidden="1"/>
    </xf>
    <xf numFmtId="0" fontId="13" fillId="11" borderId="34" xfId="0" applyFont="1" applyFill="1" applyBorder="1" applyAlignment="1" applyProtection="1">
      <alignment horizontal="left" vertical="center" wrapText="1"/>
      <protection hidden="1"/>
    </xf>
    <xf numFmtId="0" fontId="13" fillId="12" borderId="35" xfId="0" applyFont="1" applyFill="1" applyBorder="1" applyAlignment="1" applyProtection="1">
      <alignment vertical="center"/>
      <protection hidden="1"/>
    </xf>
    <xf numFmtId="0" fontId="48" fillId="11" borderId="35" xfId="0" applyFont="1" applyFill="1" applyBorder="1" applyAlignment="1" applyProtection="1">
      <alignment horizontal="left" vertical="center" wrapText="1"/>
      <protection hidden="1"/>
    </xf>
    <xf numFmtId="0" fontId="48" fillId="11" borderId="35" xfId="0" applyFont="1" applyFill="1" applyBorder="1" applyAlignment="1" applyProtection="1">
      <alignment horizontal="center" vertical="center" wrapText="1"/>
      <protection locked="0"/>
    </xf>
    <xf numFmtId="0" fontId="48" fillId="10" borderId="28" xfId="0" applyFont="1" applyFill="1" applyBorder="1" applyAlignment="1" applyProtection="1">
      <alignment vertical="center"/>
      <protection hidden="1"/>
    </xf>
    <xf numFmtId="0" fontId="13" fillId="10" borderId="0" xfId="0" applyFont="1" applyFill="1" applyBorder="1" applyAlignment="1" applyProtection="1">
      <alignment vertical="center"/>
      <protection locked="0"/>
    </xf>
    <xf numFmtId="0" fontId="13" fillId="10" borderId="36" xfId="0" applyFont="1" applyFill="1" applyBorder="1" applyAlignment="1" applyProtection="1">
      <alignment vertical="center"/>
      <protection locked="0"/>
    </xf>
    <xf numFmtId="0" fontId="48" fillId="10" borderId="30" xfId="0" applyFont="1" applyFill="1" applyBorder="1" applyAlignment="1" applyProtection="1">
      <alignment vertical="center"/>
      <protection hidden="1"/>
    </xf>
    <xf numFmtId="0" fontId="13" fillId="10" borderId="31" xfId="0" applyFont="1" applyFill="1" applyBorder="1" applyAlignment="1" applyProtection="1">
      <alignment vertical="center"/>
      <protection hidden="1"/>
    </xf>
    <xf numFmtId="0" fontId="2" fillId="0" borderId="0" xfId="0" applyFont="1" applyAlignment="1" applyProtection="1">
      <alignment vertical="center"/>
      <protection hidden="1"/>
    </xf>
    <xf numFmtId="0" fontId="4" fillId="0" borderId="12" xfId="0" applyFont="1" applyBorder="1" applyAlignment="1" applyProtection="1">
      <alignment vertical="center"/>
      <protection hidden="1"/>
    </xf>
    <xf numFmtId="0" fontId="2" fillId="0" borderId="1"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4" fillId="0" borderId="12" xfId="0" applyFont="1" applyBorder="1" applyAlignment="1" applyProtection="1">
      <alignment vertical="center" wrapText="1"/>
      <protection hidden="1"/>
    </xf>
    <xf numFmtId="0" fontId="1" fillId="13" borderId="5" xfId="0" applyFont="1" applyFill="1" applyBorder="1" applyAlignment="1" applyProtection="1">
      <alignment vertical="center"/>
      <protection hidden="1"/>
    </xf>
    <xf numFmtId="0" fontId="2" fillId="14" borderId="5" xfId="0" applyFont="1" applyFill="1" applyBorder="1" applyAlignment="1" applyProtection="1">
      <alignment vertical="center"/>
      <protection hidden="1"/>
    </xf>
    <xf numFmtId="0" fontId="2" fillId="5" borderId="1" xfId="0" applyFont="1" applyFill="1" applyBorder="1" applyAlignment="1" applyProtection="1">
      <alignment horizontal="right" vertical="center"/>
      <protection hidden="1"/>
    </xf>
    <xf numFmtId="0" fontId="2" fillId="5" borderId="3" xfId="0" applyFont="1" applyFill="1" applyBorder="1" applyAlignment="1" applyProtection="1">
      <alignment horizontal="right" vertical="center"/>
      <protection hidden="1"/>
    </xf>
    <xf numFmtId="0" fontId="2" fillId="5" borderId="2" xfId="0" applyFont="1" applyFill="1" applyBorder="1" applyAlignment="1" applyProtection="1">
      <alignment vertical="center"/>
      <protection hidden="1"/>
    </xf>
    <xf numFmtId="0" fontId="2" fillId="14" borderId="10" xfId="0" applyFont="1" applyFill="1" applyBorder="1" applyAlignment="1" applyProtection="1">
      <alignment vertical="center"/>
      <protection hidden="1"/>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4" xfId="0"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left" vertical="center"/>
      <protection locked="0"/>
    </xf>
    <xf numFmtId="0" fontId="13" fillId="10" borderId="27" xfId="0" applyFont="1" applyFill="1" applyBorder="1" applyAlignment="1" applyProtection="1">
      <alignment vertical="center"/>
      <protection hidden="1"/>
    </xf>
    <xf numFmtId="0" fontId="13" fillId="10" borderId="29" xfId="0" applyFont="1" applyFill="1" applyBorder="1" applyAlignment="1" applyProtection="1">
      <alignment vertical="center"/>
      <protection hidden="1"/>
    </xf>
    <xf numFmtId="0" fontId="43" fillId="10" borderId="29" xfId="0" applyFont="1" applyFill="1" applyBorder="1" applyAlignment="1" applyProtection="1">
      <alignment horizontal="center" vertical="center"/>
      <protection hidden="1"/>
    </xf>
    <xf numFmtId="0" fontId="13" fillId="12" borderId="35" xfId="0" applyFont="1" applyFill="1" applyBorder="1" applyAlignment="1" applyProtection="1">
      <alignment vertical="center"/>
      <protection locked="0"/>
    </xf>
    <xf numFmtId="0" fontId="13" fillId="12" borderId="37" xfId="0" applyFont="1" applyFill="1" applyBorder="1" applyAlignment="1" applyProtection="1">
      <alignment vertical="center"/>
      <protection locked="0"/>
    </xf>
    <xf numFmtId="0" fontId="48" fillId="10" borderId="29" xfId="0" applyFont="1" applyFill="1" applyBorder="1" applyAlignment="1" applyProtection="1">
      <alignment horizontal="left" vertical="center" wrapText="1"/>
      <protection hidden="1"/>
    </xf>
    <xf numFmtId="0" fontId="13" fillId="10" borderId="32" xfId="0" applyFont="1" applyFill="1" applyBorder="1" applyAlignment="1" applyProtection="1">
      <alignment vertical="center"/>
      <protection hidden="1"/>
    </xf>
    <xf numFmtId="0" fontId="2" fillId="0" borderId="2" xfId="0" applyFont="1" applyBorder="1" applyAlignment="1" applyProtection="1">
      <alignment horizontal="left" vertical="center" wrapText="1"/>
      <protection hidden="1"/>
    </xf>
    <xf numFmtId="1" fontId="2" fillId="0" borderId="12" xfId="0" applyNumberFormat="1" applyFont="1" applyBorder="1" applyAlignment="1" applyProtection="1">
      <alignment horizontal="center" vertical="center"/>
      <protection hidden="1"/>
    </xf>
    <xf numFmtId="2" fontId="2" fillId="5" borderId="1" xfId="0" applyNumberFormat="1" applyFont="1" applyFill="1" applyBorder="1" applyAlignment="1" applyProtection="1">
      <alignment horizontal="center" vertical="center"/>
      <protection hidden="1"/>
    </xf>
    <xf numFmtId="1" fontId="2" fillId="5" borderId="12" xfId="0" applyNumberFormat="1" applyFont="1" applyFill="1" applyBorder="1" applyAlignment="1" applyProtection="1">
      <alignment horizontal="center" vertical="center"/>
      <protection hidden="1"/>
    </xf>
    <xf numFmtId="0" fontId="2" fillId="5" borderId="2" xfId="0" applyFont="1" applyFill="1" applyBorder="1" applyAlignment="1" applyProtection="1">
      <alignment horizontal="right" vertical="center"/>
      <protection hidden="1"/>
    </xf>
    <xf numFmtId="4" fontId="2" fillId="5" borderId="12" xfId="0" applyNumberFormat="1" applyFont="1" applyFill="1" applyBorder="1" applyAlignment="1" applyProtection="1">
      <alignment horizontal="center" vertical="center"/>
      <protection hidden="1"/>
    </xf>
    <xf numFmtId="0" fontId="2" fillId="8" borderId="12" xfId="0" applyFont="1" applyFill="1" applyBorder="1" applyAlignment="1" applyProtection="1">
      <alignment horizontal="center" vertical="center"/>
      <protection hidden="1"/>
    </xf>
    <xf numFmtId="0" fontId="1" fillId="0" borderId="6"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4" fillId="0" borderId="3" xfId="0" applyFont="1" applyBorder="1" applyAlignment="1" applyProtection="1">
      <alignment vertical="center"/>
      <protection hidden="1"/>
    </xf>
    <xf numFmtId="0" fontId="1" fillId="0" borderId="2" xfId="0" applyFont="1" applyBorder="1" applyAlignment="1" applyProtection="1">
      <alignment vertical="center" wrapText="1"/>
      <protection hidden="1"/>
    </xf>
    <xf numFmtId="0" fontId="1" fillId="0" borderId="10" xfId="0" applyFont="1" applyBorder="1" applyAlignment="1" applyProtection="1">
      <alignment vertical="center"/>
      <protection hidden="1"/>
    </xf>
    <xf numFmtId="0" fontId="1" fillId="0" borderId="0" xfId="0" applyFont="1" applyAlignment="1" applyProtection="1">
      <alignment horizontal="left" vertical="center"/>
      <protection hidden="1"/>
    </xf>
    <xf numFmtId="0" fontId="1" fillId="0" borderId="17" xfId="0" applyFont="1" applyBorder="1" applyAlignment="1" applyProtection="1">
      <alignment horizontal="center" vertical="center"/>
      <protection locked="0"/>
    </xf>
    <xf numFmtId="0" fontId="1" fillId="0" borderId="17" xfId="0" applyFont="1" applyBorder="1" applyAlignment="1" applyProtection="1">
      <alignment horizontal="left" vertical="center"/>
      <protection locked="0"/>
    </xf>
    <xf numFmtId="0" fontId="12"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2"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0" fontId="1" fillId="0" borderId="9" xfId="0" applyFont="1" applyBorder="1" applyAlignment="1" applyProtection="1">
      <alignment vertical="center"/>
      <protection locked="0"/>
    </xf>
    <xf numFmtId="0" fontId="6" fillId="0" borderId="0" xfId="0" applyFont="1" applyAlignment="1" applyProtection="1">
      <alignment horizontal="right" vertical="center"/>
      <protection hidden="1"/>
    </xf>
    <xf numFmtId="2" fontId="1" fillId="0" borderId="1" xfId="0" applyNumberFormat="1" applyFont="1" applyBorder="1" applyAlignment="1" applyProtection="1">
      <alignment horizontal="center" vertical="center"/>
      <protection hidden="1"/>
    </xf>
    <xf numFmtId="0" fontId="2" fillId="5" borderId="12" xfId="0" applyFont="1" applyFill="1" applyBorder="1" applyAlignment="1" applyProtection="1">
      <alignment vertical="center"/>
      <protection hidden="1"/>
    </xf>
    <xf numFmtId="0" fontId="2" fillId="8" borderId="20" xfId="0" applyFont="1" applyFill="1" applyBorder="1" applyAlignment="1" applyProtection="1">
      <alignment horizontal="center" vertical="center"/>
      <protection hidden="1"/>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left" vertical="center"/>
      <protection locked="0"/>
    </xf>
    <xf numFmtId="0" fontId="7" fillId="0" borderId="3" xfId="0" applyFont="1" applyBorder="1" applyAlignment="1" applyProtection="1">
      <alignment vertical="center"/>
      <protection hidden="1"/>
    </xf>
    <xf numFmtId="0" fontId="7" fillId="0" borderId="2" xfId="0" applyFont="1" applyBorder="1" applyAlignment="1" applyProtection="1">
      <alignment vertical="center"/>
      <protection hidden="1"/>
    </xf>
    <xf numFmtId="0" fontId="2" fillId="0" borderId="1"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 fillId="0" borderId="5" xfId="0" applyFont="1" applyBorder="1" applyAlignment="1" applyProtection="1">
      <alignment horizontal="center" vertical="center"/>
      <protection hidden="1"/>
    </xf>
    <xf numFmtId="0" fontId="2" fillId="8" borderId="1" xfId="0" applyFont="1" applyFill="1" applyBorder="1" applyAlignment="1" applyProtection="1">
      <alignment horizontal="right" vertical="center"/>
      <protection hidden="1"/>
    </xf>
    <xf numFmtId="0" fontId="2" fillId="8" borderId="3" xfId="0" applyFont="1" applyFill="1" applyBorder="1" applyAlignment="1" applyProtection="1">
      <alignment horizontal="right" vertical="center"/>
      <protection hidden="1"/>
    </xf>
    <xf numFmtId="0" fontId="2" fillId="8" borderId="2" xfId="0" applyFont="1" applyFill="1" applyBorder="1" applyAlignment="1" applyProtection="1">
      <alignment horizontal="right" vertical="center"/>
      <protection hidden="1"/>
    </xf>
    <xf numFmtId="0" fontId="1"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locked="0"/>
    </xf>
    <xf numFmtId="0" fontId="1" fillId="0" borderId="1" xfId="0" applyFont="1" applyBorder="1" applyAlignment="1" applyProtection="1">
      <alignment horizontal="left" vertical="center" wrapText="1"/>
      <protection hidden="1"/>
    </xf>
    <xf numFmtId="0" fontId="4" fillId="0" borderId="3"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1" fillId="0" borderId="0" xfId="0" applyFont="1" applyAlignment="1" applyProtection="1">
      <alignment horizontal="right" vertical="center"/>
      <protection hidden="1"/>
    </xf>
    <xf numFmtId="0" fontId="2" fillId="0" borderId="2" xfId="0" applyFont="1" applyBorder="1" applyAlignment="1" applyProtection="1">
      <alignment horizontal="left" vertical="center"/>
      <protection hidden="1"/>
    </xf>
    <xf numFmtId="2" fontId="2" fillId="8" borderId="1" xfId="0" applyNumberFormat="1" applyFont="1" applyFill="1" applyBorder="1" applyAlignment="1" applyProtection="1">
      <alignment horizontal="center" vertical="center"/>
      <protection hidden="1"/>
    </xf>
    <xf numFmtId="0" fontId="2" fillId="8" borderId="1" xfId="0" applyFont="1" applyFill="1" applyBorder="1" applyAlignment="1" applyProtection="1">
      <alignment horizontal="center" vertical="center"/>
      <protection hidden="1"/>
    </xf>
    <xf numFmtId="0" fontId="2" fillId="8" borderId="12" xfId="0" applyFont="1" applyFill="1" applyBorder="1" applyAlignment="1" applyProtection="1">
      <alignment vertical="center"/>
      <protection hidden="1"/>
    </xf>
    <xf numFmtId="4" fontId="2" fillId="8" borderId="12" xfId="0" applyNumberFormat="1" applyFont="1" applyFill="1" applyBorder="1" applyAlignment="1" applyProtection="1">
      <alignment horizontal="center" vertical="center"/>
      <protection hidden="1"/>
    </xf>
    <xf numFmtId="2" fontId="2" fillId="5" borderId="11" xfId="0" applyNumberFormat="1" applyFont="1" applyFill="1" applyBorder="1" applyAlignment="1" applyProtection="1">
      <alignment horizontal="center" vertical="center"/>
      <protection hidden="1"/>
    </xf>
    <xf numFmtId="0" fontId="2" fillId="12" borderId="0" xfId="0" applyFont="1" applyFill="1" applyAlignment="1" applyProtection="1">
      <alignment horizontal="center" vertical="center"/>
      <protection hidden="1"/>
    </xf>
    <xf numFmtId="4" fontId="1" fillId="0" borderId="0" xfId="0" applyNumberFormat="1" applyFont="1" applyAlignment="1" applyProtection="1">
      <alignment horizontal="center" vertical="center"/>
      <protection hidden="1"/>
    </xf>
    <xf numFmtId="4" fontId="2" fillId="5" borderId="1" xfId="0" applyNumberFormat="1" applyFont="1" applyFill="1" applyBorder="1" applyAlignment="1" applyProtection="1">
      <alignment horizontal="center" vertical="center"/>
      <protection hidden="1"/>
    </xf>
    <xf numFmtId="4" fontId="2" fillId="0" borderId="0" xfId="0" applyNumberFormat="1" applyFont="1" applyAlignment="1" applyProtection="1">
      <alignment horizontal="center" vertical="center"/>
      <protection hidden="1"/>
    </xf>
    <xf numFmtId="0" fontId="1" fillId="0" borderId="0" xfId="0" applyFont="1" applyAlignment="1" applyProtection="1">
      <alignment horizontal="left" vertical="center"/>
      <protection locked="0"/>
    </xf>
    <xf numFmtId="0" fontId="2" fillId="0" borderId="0" xfId="0" applyFont="1" applyAlignment="1">
      <alignment horizontal="left"/>
    </xf>
    <xf numFmtId="0" fontId="1" fillId="0" borderId="0" xfId="0" applyFont="1" applyAlignment="1">
      <alignment horizontal="left"/>
    </xf>
    <xf numFmtId="0" fontId="18" fillId="0" borderId="0" xfId="0" applyFont="1" applyAlignment="1">
      <alignment horizontal="center"/>
    </xf>
    <xf numFmtId="0" fontId="40" fillId="0" borderId="0" xfId="0" applyFont="1"/>
    <xf numFmtId="0" fontId="18" fillId="15" borderId="0" xfId="0" applyFont="1" applyFill="1" applyAlignment="1">
      <alignment horizontal="center" vertical="center"/>
    </xf>
    <xf numFmtId="0" fontId="40" fillId="12" borderId="0" xfId="0" applyFont="1" applyFill="1"/>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7" fillId="0" borderId="2" xfId="0" applyFont="1" applyBorder="1"/>
    <xf numFmtId="0" fontId="2" fillId="3" borderId="12"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2" xfId="0" applyFont="1" applyBorder="1" applyAlignment="1">
      <alignment wrapText="1"/>
    </xf>
    <xf numFmtId="4" fontId="1" fillId="0" borderId="12" xfId="0" applyNumberFormat="1" applyFont="1" applyBorder="1" applyAlignment="1">
      <alignment horizontal="center" vertical="center"/>
    </xf>
    <xf numFmtId="0" fontId="2" fillId="0" borderId="1" xfId="0" applyFont="1" applyBorder="1" applyAlignment="1">
      <alignment horizontal="center" vertical="center"/>
    </xf>
    <xf numFmtId="0" fontId="7" fillId="0" borderId="3" xfId="0" applyFont="1" applyBorder="1" applyAlignment="1">
      <alignment horizontal="center"/>
    </xf>
    <xf numFmtId="0" fontId="7" fillId="0" borderId="2" xfId="0" applyFont="1" applyBorder="1" applyAlignment="1">
      <alignment horizontal="center"/>
    </xf>
    <xf numFmtId="4" fontId="2" fillId="0" borderId="12" xfId="0" applyNumberFormat="1" applyFont="1" applyBorder="1" applyAlignment="1">
      <alignment horizontal="center" vertical="center"/>
    </xf>
    <xf numFmtId="0" fontId="6" fillId="0" borderId="0" xfId="0" applyFont="1"/>
    <xf numFmtId="2" fontId="2" fillId="0" borderId="0" xfId="0" applyNumberFormat="1" applyFont="1" applyAlignment="1">
      <alignment horizontal="center" vertical="center"/>
    </xf>
    <xf numFmtId="2" fontId="1" fillId="0" borderId="0" xfId="0" applyNumberFormat="1" applyFont="1"/>
    <xf numFmtId="0" fontId="29" fillId="0" borderId="16" xfId="0" applyFont="1" applyBorder="1" applyProtection="1">
      <protection hidden="1"/>
    </xf>
    <xf numFmtId="0" fontId="29" fillId="0" borderId="17" xfId="0" applyFont="1" applyBorder="1" applyProtection="1">
      <protection hidden="1"/>
    </xf>
    <xf numFmtId="0" fontId="29" fillId="0" borderId="4" xfId="0" applyFont="1" applyBorder="1" applyProtection="1">
      <protection hidden="1"/>
    </xf>
    <xf numFmtId="0" fontId="18" fillId="0" borderId="0" xfId="0" applyFont="1" applyAlignment="1" applyProtection="1">
      <alignment horizontal="center"/>
      <protection hidden="1"/>
    </xf>
    <xf numFmtId="0" fontId="29" fillId="0" borderId="16" xfId="0" applyFont="1" applyBorder="1" applyAlignment="1" applyProtection="1">
      <alignment horizontal="center"/>
      <protection locked="0"/>
    </xf>
    <xf numFmtId="0" fontId="19" fillId="0" borderId="17" xfId="0" applyFont="1" applyBorder="1" applyProtection="1">
      <protection locked="0"/>
    </xf>
    <xf numFmtId="0" fontId="29" fillId="0" borderId="4" xfId="0" applyFont="1" applyBorder="1" applyAlignment="1" applyProtection="1">
      <alignment horizontal="center"/>
      <protection locked="0"/>
    </xf>
    <xf numFmtId="0" fontId="0" fillId="0" borderId="0" xfId="0" applyProtection="1">
      <protection locked="0"/>
    </xf>
    <xf numFmtId="0" fontId="29" fillId="0" borderId="11" xfId="0" applyFont="1" applyBorder="1" applyAlignment="1" applyProtection="1">
      <alignment horizontal="center"/>
      <protection locked="0"/>
    </xf>
    <xf numFmtId="0" fontId="19" fillId="0" borderId="13" xfId="0" applyFont="1" applyBorder="1" applyProtection="1">
      <protection locked="0"/>
    </xf>
    <xf numFmtId="0" fontId="29" fillId="0" borderId="11" xfId="0" applyFont="1" applyBorder="1" applyProtection="1">
      <protection hidden="1"/>
    </xf>
    <xf numFmtId="0" fontId="29" fillId="0" borderId="13" xfId="0" applyFont="1" applyBorder="1" applyProtection="1">
      <protection hidden="1"/>
    </xf>
    <xf numFmtId="0" fontId="29" fillId="0" borderId="6" xfId="0" applyFont="1" applyBorder="1" applyProtection="1">
      <protection hidden="1"/>
    </xf>
    <xf numFmtId="0" fontId="29" fillId="0" borderId="8" xfId="0" applyFont="1" applyBorder="1" applyProtection="1">
      <protection hidden="1"/>
    </xf>
    <xf numFmtId="0" fontId="19" fillId="0" borderId="8" xfId="0" applyFont="1" applyBorder="1" applyAlignment="1" applyProtection="1">
      <protection hidden="1"/>
    </xf>
    <xf numFmtId="0" fontId="19" fillId="0" borderId="6" xfId="0" applyFont="1" applyBorder="1" applyProtection="1">
      <protection locked="0"/>
    </xf>
    <xf numFmtId="0" fontId="19" fillId="0" borderId="8" xfId="0" applyFont="1" applyBorder="1" applyProtection="1">
      <protection locked="0"/>
    </xf>
    <xf numFmtId="0" fontId="19" fillId="0" borderId="9" xfId="0" applyFont="1" applyBorder="1" applyProtection="1">
      <protection locked="0"/>
    </xf>
    <xf numFmtId="0" fontId="29" fillId="0" borderId="9" xfId="0" applyFont="1" applyBorder="1" applyProtection="1">
      <protection hidden="1"/>
    </xf>
    <xf numFmtId="0" fontId="31" fillId="0" borderId="0" xfId="0" applyFont="1" applyAlignment="1" applyProtection="1">
      <alignment horizontal="right"/>
      <protection hidden="1"/>
    </xf>
    <xf numFmtId="0" fontId="2" fillId="0" borderId="0" xfId="0" applyFont="1"/>
    <xf numFmtId="0" fontId="1" fillId="0" borderId="1" xfId="0" applyFont="1" applyBorder="1" applyAlignment="1">
      <alignment horizontal="right" vertical="center"/>
    </xf>
    <xf numFmtId="0" fontId="1" fillId="0" borderId="3" xfId="0" applyFont="1" applyBorder="1" applyAlignment="1">
      <alignment horizontal="right" vertical="center"/>
    </xf>
    <xf numFmtId="2" fontId="1" fillId="0" borderId="3" xfId="0" applyNumberFormat="1" applyFont="1" applyBorder="1" applyAlignment="1">
      <alignment vertical="center"/>
    </xf>
    <xf numFmtId="0" fontId="1" fillId="0" borderId="16" xfId="0" applyFont="1" applyBorder="1"/>
    <xf numFmtId="0" fontId="1" fillId="0" borderId="17" xfId="0" applyFont="1" applyBorder="1"/>
    <xf numFmtId="0" fontId="1" fillId="0" borderId="4" xfId="0" applyFont="1" applyBorder="1" applyAlignment="1">
      <alignment horizontal="right"/>
    </xf>
    <xf numFmtId="2" fontId="2" fillId="0" borderId="0" xfId="0" applyNumberFormat="1" applyFont="1" applyAlignment="1">
      <alignment horizontal="center"/>
    </xf>
    <xf numFmtId="0" fontId="1" fillId="0" borderId="0" xfId="0" applyFont="1" applyAlignment="1">
      <alignment horizontal="right"/>
    </xf>
    <xf numFmtId="1" fontId="2" fillId="0" borderId="0" xfId="0" applyNumberFormat="1" applyFont="1" applyAlignment="1">
      <alignment horizontal="center"/>
    </xf>
    <xf numFmtId="2" fontId="1" fillId="0" borderId="2" xfId="0" applyNumberFormat="1" applyFont="1" applyBorder="1" applyAlignment="1">
      <alignment horizontal="left" vertical="center"/>
    </xf>
    <xf numFmtId="0" fontId="1" fillId="0" borderId="6" xfId="0" applyFont="1" applyBorder="1"/>
    <xf numFmtId="2" fontId="2" fillId="0" borderId="8" xfId="0" applyNumberFormat="1" applyFont="1" applyBorder="1" applyAlignment="1">
      <alignment horizontal="center"/>
    </xf>
    <xf numFmtId="1" fontId="2" fillId="0" borderId="8" xfId="0" applyNumberFormat="1" applyFont="1" applyBorder="1" applyAlignment="1">
      <alignment horizontal="center"/>
    </xf>
    <xf numFmtId="2" fontId="1" fillId="0" borderId="0" xfId="0" applyNumberFormat="1" applyFont="1" applyAlignment="1">
      <alignment horizontal="right"/>
    </xf>
    <xf numFmtId="0" fontId="0" fillId="12" borderId="0" xfId="0" applyFill="1"/>
    <xf numFmtId="0" fontId="0" fillId="13" borderId="0" xfId="0" applyFont="1" applyFill="1"/>
    <xf numFmtId="0" fontId="49" fillId="13" borderId="0" xfId="0" applyFont="1" applyFill="1" applyAlignment="1">
      <alignment vertical="center"/>
    </xf>
    <xf numFmtId="0" fontId="50" fillId="12" borderId="0" xfId="0" applyFont="1" applyFill="1" applyAlignment="1">
      <alignment horizontal="center" vertical="center"/>
    </xf>
    <xf numFmtId="0" fontId="51" fillId="16" borderId="0" xfId="0" applyFont="1" applyFill="1" applyAlignment="1"/>
    <xf numFmtId="0" fontId="52" fillId="16" borderId="0" xfId="0" applyFont="1" applyFill="1" applyAlignment="1">
      <alignment horizontal="center" vertical="top"/>
    </xf>
    <xf numFmtId="0" fontId="53" fillId="16" borderId="0" xfId="0" applyFont="1" applyFill="1" applyAlignment="1"/>
    <xf numFmtId="0" fontId="54" fillId="16" borderId="0" xfId="0" applyFont="1" applyFill="1" applyAlignment="1">
      <alignment horizontal="center" vertical="top"/>
    </xf>
    <xf numFmtId="0" fontId="53" fillId="13" borderId="0" xfId="0" applyFont="1" applyFill="1"/>
    <xf numFmtId="0" fontId="54" fillId="13" borderId="0" xfId="0" applyFont="1" applyFill="1" applyAlignment="1">
      <alignment horizontal="center" vertical="top"/>
    </xf>
    <xf numFmtId="0" fontId="53" fillId="16" borderId="0" xfId="0" applyFont="1" applyFill="1" applyAlignment="1">
      <alignment vertical="center"/>
    </xf>
    <xf numFmtId="0" fontId="52" fillId="17" borderId="0" xfId="0" applyFont="1" applyFill="1" applyAlignment="1">
      <alignment horizontal="center" vertical="top"/>
    </xf>
    <xf numFmtId="0" fontId="55" fillId="16" borderId="0" xfId="0" applyFont="1" applyFill="1" applyAlignment="1"/>
    <xf numFmtId="0" fontId="56" fillId="16" borderId="0" xfId="0" applyFont="1" applyFill="1" applyAlignment="1"/>
    <xf numFmtId="0" fontId="56" fillId="13" borderId="0" xfId="0" applyFont="1" applyFill="1"/>
    <xf numFmtId="0" fontId="56" fillId="16" borderId="0" xfId="0" applyFont="1" applyFill="1" applyAlignment="1">
      <alignment vertical="center"/>
    </xf>
    <xf numFmtId="0" fontId="38" fillId="0" borderId="0" xfId="0" applyFont="1" applyAlignment="1" applyProtection="1" quotePrefix="1">
      <alignment horizontal="center" vertical="center"/>
      <protection hidden="1"/>
    </xf>
    <xf numFmtId="0" fontId="38" fillId="0" borderId="0" xfId="0" applyFont="1" applyAlignment="1" applyProtection="1" quotePrefix="1">
      <alignment vertical="center"/>
      <protection hidden="1"/>
    </xf>
    <xf numFmtId="0" fontId="2" fillId="5" borderId="7" xfId="0" applyFont="1" applyFill="1" applyBorder="1" applyAlignment="1" applyProtection="1" quotePrefix="1">
      <alignment horizontal="center" vertical="center" wrapText="1"/>
      <protection hidden="1"/>
    </xf>
    <xf numFmtId="0" fontId="2" fillId="5" borderId="1" xfId="0" applyFont="1" applyFill="1" applyBorder="1" applyAlignment="1" applyProtection="1" quotePrefix="1">
      <alignment horizontal="center" vertical="center"/>
      <protection hidden="1"/>
    </xf>
    <xf numFmtId="0" fontId="2" fillId="5" borderId="5" xfId="0" applyFont="1" applyFill="1" applyBorder="1" applyAlignment="1" applyProtection="1" quotePrefix="1">
      <alignment horizontal="center" vertical="center" wrapText="1"/>
      <protection hidden="1"/>
    </xf>
    <xf numFmtId="0" fontId="2" fillId="5" borderId="11" xfId="0" applyFont="1" applyFill="1" applyBorder="1" applyAlignment="1" applyProtection="1" quotePrefix="1">
      <alignment horizontal="center" vertical="center"/>
      <protection hidden="1"/>
    </xf>
    <xf numFmtId="0" fontId="23" fillId="5" borderId="12" xfId="0" applyFont="1" applyFill="1" applyBorder="1" applyAlignment="1" quotePrefix="1">
      <alignment horizontal="center" vertical="center" wrapText="1"/>
    </xf>
    <xf numFmtId="0" fontId="15" fillId="0" borderId="2" xfId="0" applyFont="1" applyBorder="1" applyAlignment="1" quotePrefix="1">
      <alignment horizontal="left" vertical="center" wrapText="1"/>
    </xf>
    <xf numFmtId="0" fontId="15" fillId="0" borderId="12" xfId="0" applyFont="1" applyBorder="1" applyAlignment="1" quotePrefix="1">
      <alignment horizontal="left" vertical="center" wrapText="1"/>
    </xf>
    <xf numFmtId="0" fontId="2" fillId="5" borderId="12" xfId="0" applyFont="1" applyFill="1" applyBorder="1" applyAlignment="1" quotePrefix="1">
      <alignment horizontal="center" vertical="center" wrapText="1"/>
    </xf>
    <xf numFmtId="0" fontId="2" fillId="5" borderId="7" xfId="0" applyFont="1" applyFill="1" applyBorder="1" applyAlignment="1" quotePrefix="1">
      <alignment horizontal="center" vertical="center" wrapText="1"/>
    </xf>
    <xf numFmtId="0" fontId="2" fillId="5" borderId="1" xfId="0" applyFont="1" applyFill="1" applyBorder="1" applyAlignment="1" quotePrefix="1">
      <alignment horizontal="center" vertical="center"/>
    </xf>
    <xf numFmtId="0" fontId="13" fillId="0" borderId="0" xfId="0" applyFont="1" applyBorder="1" applyAlignment="1" applyProtection="1" quotePrefix="1">
      <alignment vertical="center" wrapText="1"/>
      <protection hidden="1"/>
    </xf>
    <xf numFmtId="0" fontId="1" fillId="0" borderId="1" xfId="0" applyFont="1" applyBorder="1" applyAlignment="1" quotePrefix="1">
      <alignment vertical="center" wrapText="1"/>
    </xf>
    <xf numFmtId="0" fontId="2" fillId="5" borderId="12" xfId="0" applyFont="1" applyFill="1" applyBorder="1" applyAlignment="1" quotePrefix="1">
      <alignment horizontal="center" vertical="center"/>
    </xf>
    <xf numFmtId="0" fontId="25" fillId="0" borderId="2" xfId="0" applyFont="1" applyBorder="1" applyAlignment="1" quotePrefix="1">
      <alignment horizontal="left" vertical="center" wrapText="1"/>
    </xf>
    <xf numFmtId="0" fontId="15" fillId="0" borderId="12" xfId="0" applyFont="1" applyBorder="1" applyAlignment="1" quotePrefix="1">
      <alignment vertical="center" wrapText="1"/>
    </xf>
  </cellXfs>
  <cellStyles count="49">
    <cellStyle name="Normal" xfId="0" builtinId="0"/>
    <cellStyle name="Koma" xfId="1" builtinId="3"/>
    <cellStyle name="Mata Uang" xfId="2" builtinId="4"/>
    <cellStyle name="Persen" xfId="3" builtinId="5"/>
    <cellStyle name="Koma [0]" xfId="4" builtinId="6"/>
    <cellStyle name="Mata Uang [0]" xfId="5" builtinId="7"/>
    <cellStyle name="Hyperlink" xfId="6" builtinId="8"/>
    <cellStyle name="Hyperlink yang Diikuti" xfId="7" builtinId="9"/>
    <cellStyle name="Catatan" xfId="8" builtinId="10"/>
    <cellStyle name="Teks Peringatan" xfId="9" builtinId="11"/>
    <cellStyle name="Judul" xfId="10" builtinId="15"/>
    <cellStyle name="Teks CExplanatory" xfId="11" builtinId="53"/>
    <cellStyle name="Kepala 1" xfId="12" builtinId="16"/>
    <cellStyle name="Kepala 2" xfId="13" builtinId="17"/>
    <cellStyle name="Kepala 3" xfId="14" builtinId="18"/>
    <cellStyle name="Kepala 4" xfId="15" builtinId="19"/>
    <cellStyle name="input" xfId="16" builtinId="20"/>
    <cellStyle name="Output" xfId="17" builtinId="21"/>
    <cellStyle name="Perhitungan" xfId="18" builtinId="22"/>
    <cellStyle name="Cek Sel" xfId="19" builtinId="23"/>
    <cellStyle name="Sel Ditautkan" xfId="20" builtinId="24"/>
    <cellStyle name="Total" xfId="21" builtinId="25"/>
    <cellStyle name="Baik" xfId="22" builtinId="26"/>
    <cellStyle name="Buruk" xfId="23" builtinId="27"/>
    <cellStyle name="Netral" xfId="24" builtinId="28"/>
    <cellStyle name="Aksen1" xfId="25" builtinId="29"/>
    <cellStyle name="20% - Aksen1" xfId="26" builtinId="30"/>
    <cellStyle name="40% - Aksen1" xfId="27" builtinId="31"/>
    <cellStyle name="60% - Aksen1" xfId="28" builtinId="32"/>
    <cellStyle name="Aksen2" xfId="29" builtinId="33"/>
    <cellStyle name="20% - Aksen2" xfId="30" builtinId="34"/>
    <cellStyle name="40% - Aksen2" xfId="31" builtinId="35"/>
    <cellStyle name="60% - Aksen2" xfId="32" builtinId="36"/>
    <cellStyle name="Aksen3" xfId="33" builtinId="37"/>
    <cellStyle name="20% - Aksen3" xfId="34" builtinId="38"/>
    <cellStyle name="40% - Aksen3" xfId="35" builtinId="39"/>
    <cellStyle name="60% - Aksen3" xfId="36" builtinId="40"/>
    <cellStyle name="Aksen4" xfId="37" builtinId="41"/>
    <cellStyle name="20% - Aksen4" xfId="38" builtinId="42"/>
    <cellStyle name="40% - Aksen4" xfId="39" builtinId="43"/>
    <cellStyle name="60% - Aksen4" xfId="40" builtinId="44"/>
    <cellStyle name="Aksen5" xfId="41" builtinId="45"/>
    <cellStyle name="20% - Aksen5" xfId="42" builtinId="46"/>
    <cellStyle name="40% - Aksen5" xfId="43" builtinId="47"/>
    <cellStyle name="60% - Aksen5" xfId="44" builtinId="48"/>
    <cellStyle name="Aksen6" xfId="45" builtinId="49"/>
    <cellStyle name="20% - Aksen6" xfId="46" builtinId="50"/>
    <cellStyle name="40% - Aksen6" xfId="47" builtinId="51"/>
    <cellStyle name="60% - Aksen6" xfId="48" builtinId="52"/>
  </cellStyles>
  <dxfs count="18">
    <dxf>
      <fill>
        <patternFill patternType="solid">
          <bgColor rgb="FFCC66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CC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customXml" Target="../customXml/item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1-Stand Binamuda'!A1"/></Relationships>
</file>

<file path=xl/drawings/_rels/drawing10.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4.1-Standar Ormin'!A1"/><Relationship Id="rId5" Type="http://schemas.openxmlformats.org/officeDocument/2006/relationships/hyperlink" Target="#'2.1-Stand Binawasa'!A1"/><Relationship Id="rId4" Type="http://schemas.openxmlformats.org/officeDocument/2006/relationships/hyperlink" Target="#HOME!A1"/><Relationship Id="rId3" Type="http://schemas.openxmlformats.org/officeDocument/2006/relationships/hyperlink" Target="#'3.1-Standar Sarpras'!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4.1-Standar Ormin'!A1"/><Relationship Id="rId5" Type="http://schemas.openxmlformats.org/officeDocument/2006/relationships/hyperlink" Target="#'2.1-Stand Binawasa'!A1"/><Relationship Id="rId4" Type="http://schemas.openxmlformats.org/officeDocument/2006/relationships/hyperlink" Target="#HOME!A1"/><Relationship Id="rId3" Type="http://schemas.openxmlformats.org/officeDocument/2006/relationships/hyperlink" Target="#'3.1-Standar Sarpras'!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4.1-Standar Ormin'!A1"/><Relationship Id="rId5" Type="http://schemas.openxmlformats.org/officeDocument/2006/relationships/hyperlink" Target="#'2.1-Stand Binawasa'!A1"/><Relationship Id="rId4" Type="http://schemas.openxmlformats.org/officeDocument/2006/relationships/hyperlink" Target="#HOME!A1"/><Relationship Id="rId3" Type="http://schemas.openxmlformats.org/officeDocument/2006/relationships/hyperlink" Target="#'3.1-Standar Sarpras'!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4.1-Standar Ormin'!A1"/><Relationship Id="rId5" Type="http://schemas.openxmlformats.org/officeDocument/2006/relationships/hyperlink" Target="#'2.1-Stand Binawasa'!A1"/><Relationship Id="rId4" Type="http://schemas.openxmlformats.org/officeDocument/2006/relationships/hyperlink" Target="#HOME!A1"/><Relationship Id="rId3" Type="http://schemas.openxmlformats.org/officeDocument/2006/relationships/hyperlink" Target="#'3.1-Standar Sarpras'!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479778</xdr:colOff>
      <xdr:row>15</xdr:row>
      <xdr:rowOff>169340</xdr:rowOff>
    </xdr:from>
    <xdr:to>
      <xdr:col>11</xdr:col>
      <xdr:colOff>176388</xdr:colOff>
      <xdr:row>18</xdr:row>
      <xdr:rowOff>28229</xdr:rowOff>
    </xdr:to>
    <xdr:sp>
      <xdr:nvSpPr>
        <xdr:cNvPr id="2" name="Rounded Rectangle 1">
          <a:hlinkClick xmlns:r="http://schemas.openxmlformats.org/officeDocument/2006/relationships" r:id="rId1"/>
        </xdr:cNvPr>
        <xdr:cNvSpPr/>
      </xdr:nvSpPr>
      <xdr:spPr>
        <a:xfrm>
          <a:off x="5953125" y="3604260"/>
          <a:ext cx="1525270" cy="392430"/>
        </a:xfrm>
        <a:prstGeom prst="roundRect">
          <a:avLst>
            <a:gd name="adj" fmla="val 28571"/>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US" sz="1400" b="1">
              <a:latin typeface="Bahnschrift SemiBold" panose="020B0502040204020203" pitchFamily="34" charset="0"/>
            </a:rPr>
            <a:t>MASUK</a:t>
          </a:r>
          <a:endParaRPr lang="en-US" sz="1400" b="1">
            <a:latin typeface="Bahnschrift SemiBold" panose="020B0502040204020203" pitchFamily="34" charset="0"/>
          </a:endParaRPr>
        </a:p>
      </xdr:txBody>
    </xdr:sp>
    <xdr:clientData/>
  </xdr:twoCellAnchor>
  <xdr:oneCellAnchor>
    <xdr:from>
      <xdr:col>9</xdr:col>
      <xdr:colOff>416278</xdr:colOff>
      <xdr:row>4</xdr:row>
      <xdr:rowOff>162277</xdr:rowOff>
    </xdr:from>
    <xdr:ext cx="323850" cy="552450"/>
    <xdr:pic>
      <xdr:nvPicPr>
        <xdr:cNvPr id="3" name="image1.png" descr="Lambang Pramuka - Wikipedia bahasa Indonesia, ensiklopedia bebas"/>
        <xdr:cNvPicPr preferRelativeResize="0"/>
      </xdr:nvPicPr>
      <xdr:blipFill>
        <a:blip r:embed="rId2" cstate="print"/>
        <a:stretch>
          <a:fillRect/>
        </a:stretch>
      </xdr:blipFill>
      <xdr:spPr>
        <a:xfrm>
          <a:off x="6499225" y="873125"/>
          <a:ext cx="323850" cy="552450"/>
        </a:xfrm>
        <a:prstGeom prst="rect">
          <a:avLst/>
        </a:prstGeom>
        <a:noFill/>
      </xdr:spPr>
    </xdr:pic>
    <xdr:clientData fLocksWithSheet="0"/>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6</xdr:col>
      <xdr:colOff>488950</xdr:colOff>
      <xdr:row>2</xdr:row>
      <xdr:rowOff>292101</xdr:rowOff>
    </xdr:from>
    <xdr:ext cx="349250" cy="631824"/>
    <xdr:pic>
      <xdr:nvPicPr>
        <xdr:cNvPr id="2" name="image1.png" descr="Lambang Pramuka - Wikipedia bahasa Indonesia, ensiklopedia bebas"/>
        <xdr:cNvPicPr preferRelativeResize="0"/>
      </xdr:nvPicPr>
      <xdr:blipFill>
        <a:blip r:embed="rId1" cstate="print"/>
        <a:stretch>
          <a:fillRect/>
        </a:stretch>
      </xdr:blipFill>
      <xdr:spPr>
        <a:xfrm>
          <a:off x="5295900" y="654050"/>
          <a:ext cx="349250" cy="631825"/>
        </a:xfrm>
        <a:prstGeom prst="rect">
          <a:avLst/>
        </a:prstGeom>
        <a:noFill/>
      </xdr:spPr>
    </xdr:pic>
    <xdr:clientData fLocksWithSheet="0"/>
  </xdr:oneCellAnchor>
  <xdr:twoCellAnchor>
    <xdr:from>
      <xdr:col>0</xdr:col>
      <xdr:colOff>0</xdr:colOff>
      <xdr:row>3</xdr:row>
      <xdr:rowOff>25393</xdr:rowOff>
    </xdr:from>
    <xdr:to>
      <xdr:col>0</xdr:col>
      <xdr:colOff>1174750</xdr:colOff>
      <xdr:row>5</xdr:row>
      <xdr:rowOff>92421</xdr:rowOff>
    </xdr:to>
    <xdr:sp>
      <xdr:nvSpPr>
        <xdr:cNvPr id="3" name="Rectangle: Rounded Corners 56">
          <a:hlinkClick xmlns:r="http://schemas.openxmlformats.org/officeDocument/2006/relationships" r:id="rId2"/>
        </xdr:cNvPr>
        <xdr:cNvSpPr/>
      </xdr:nvSpPr>
      <xdr:spPr>
        <a:xfrm>
          <a:off x="0" y="716915"/>
          <a:ext cx="1174750" cy="42926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5</xdr:row>
      <xdr:rowOff>143221</xdr:rowOff>
    </xdr:from>
    <xdr:to>
      <xdr:col>0</xdr:col>
      <xdr:colOff>1174750</xdr:colOff>
      <xdr:row>8</xdr:row>
      <xdr:rowOff>18337</xdr:rowOff>
    </xdr:to>
    <xdr:sp>
      <xdr:nvSpPr>
        <xdr:cNvPr id="4" name="Rectangle: Rounded Corners 57">
          <a:hlinkClick xmlns:r="http://schemas.openxmlformats.org/officeDocument/2006/relationships" r:id="rId3"/>
        </xdr:cNvPr>
        <xdr:cNvSpPr/>
      </xdr:nvSpPr>
      <xdr:spPr>
        <a:xfrm>
          <a:off x="0" y="1196975"/>
          <a:ext cx="1174750" cy="4178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19043</xdr:rowOff>
    </xdr:from>
    <xdr:to>
      <xdr:col>1</xdr:col>
      <xdr:colOff>0</xdr:colOff>
      <xdr:row>5</xdr:row>
      <xdr:rowOff>86071</xdr:rowOff>
    </xdr:to>
    <xdr:sp>
      <xdr:nvSpPr>
        <xdr:cNvPr id="5" name="Rectangle: Rounded Corners 58">
          <a:hlinkClick xmlns:r="http://schemas.openxmlformats.org/officeDocument/2006/relationships" r:id="rId4"/>
        </xdr:cNvPr>
        <xdr:cNvSpPr/>
      </xdr:nvSpPr>
      <xdr:spPr>
        <a:xfrm>
          <a:off x="1200150" y="710565"/>
          <a:ext cx="1174750" cy="42926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5</xdr:row>
      <xdr:rowOff>143221</xdr:rowOff>
    </xdr:from>
    <xdr:to>
      <xdr:col>1</xdr:col>
      <xdr:colOff>2822</xdr:colOff>
      <xdr:row>8</xdr:row>
      <xdr:rowOff>18337</xdr:rowOff>
    </xdr:to>
    <xdr:sp>
      <xdr:nvSpPr>
        <xdr:cNvPr id="6" name="Rectangle: Rounded Corners 59">
          <a:hlinkClick xmlns:r="http://schemas.openxmlformats.org/officeDocument/2006/relationships" r:id="rId5"/>
        </xdr:cNvPr>
        <xdr:cNvSpPr/>
      </xdr:nvSpPr>
      <xdr:spPr>
        <a:xfrm>
          <a:off x="1200150" y="1196975"/>
          <a:ext cx="1177290" cy="4178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2</xdr:row>
      <xdr:rowOff>280804</xdr:rowOff>
    </xdr:to>
    <xdr:sp>
      <xdr:nvSpPr>
        <xdr:cNvPr id="7" name="Rectangle: Rounded Corners 60"/>
        <xdr:cNvSpPr/>
      </xdr:nvSpPr>
      <xdr:spPr>
        <a:xfrm>
          <a:off x="0" y="348615"/>
          <a:ext cx="237490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113587</xdr:rowOff>
    </xdr:from>
    <xdr:to>
      <xdr:col>1</xdr:col>
      <xdr:colOff>2822</xdr:colOff>
      <xdr:row>9</xdr:row>
      <xdr:rowOff>228593</xdr:rowOff>
    </xdr:to>
    <xdr:sp>
      <xdr:nvSpPr>
        <xdr:cNvPr id="8" name="Rectangle: Rounded Corners 60"/>
        <xdr:cNvSpPr/>
      </xdr:nvSpPr>
      <xdr:spPr>
        <a:xfrm>
          <a:off x="0" y="1710055"/>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9</xdr:row>
      <xdr:rowOff>314671</xdr:rowOff>
    </xdr:from>
    <xdr:to>
      <xdr:col>0</xdr:col>
      <xdr:colOff>1174750</xdr:colOff>
      <xdr:row>11</xdr:row>
      <xdr:rowOff>38295</xdr:rowOff>
    </xdr:to>
    <xdr:sp>
      <xdr:nvSpPr>
        <xdr:cNvPr id="10" name="Rectangle: Rounded Corners 56">
          <a:hlinkClick xmlns:r="http://schemas.openxmlformats.org/officeDocument/2006/relationships" r:id="rId7"/>
        </xdr:cNvPr>
        <xdr:cNvSpPr/>
      </xdr:nvSpPr>
      <xdr:spPr>
        <a:xfrm>
          <a:off x="0" y="2092325"/>
          <a:ext cx="1174750" cy="2762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93823</xdr:rowOff>
    </xdr:from>
    <xdr:to>
      <xdr:col>0</xdr:col>
      <xdr:colOff>1174750</xdr:colOff>
      <xdr:row>13</xdr:row>
      <xdr:rowOff>7046</xdr:rowOff>
    </xdr:to>
    <xdr:sp>
      <xdr:nvSpPr>
        <xdr:cNvPr id="11" name="Rectangle: Rounded Corners 57">
          <a:hlinkClick xmlns:r="http://schemas.openxmlformats.org/officeDocument/2006/relationships" r:id="rId8"/>
        </xdr:cNvPr>
        <xdr:cNvSpPr/>
      </xdr:nvSpPr>
      <xdr:spPr>
        <a:xfrm>
          <a:off x="0" y="2423795"/>
          <a:ext cx="1174750" cy="2755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9</xdr:row>
      <xdr:rowOff>322433</xdr:rowOff>
    </xdr:from>
    <xdr:to>
      <xdr:col>1</xdr:col>
      <xdr:colOff>0</xdr:colOff>
      <xdr:row>11</xdr:row>
      <xdr:rowOff>46057</xdr:rowOff>
    </xdr:to>
    <xdr:sp>
      <xdr:nvSpPr>
        <xdr:cNvPr id="12" name="Rectangle: Rounded Corners 58">
          <a:hlinkClick xmlns:r="http://schemas.openxmlformats.org/officeDocument/2006/relationships" r:id="rId9"/>
        </xdr:cNvPr>
        <xdr:cNvSpPr/>
      </xdr:nvSpPr>
      <xdr:spPr>
        <a:xfrm>
          <a:off x="1200150" y="2099945"/>
          <a:ext cx="1174750" cy="2762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100879</xdr:rowOff>
    </xdr:from>
    <xdr:to>
      <xdr:col>1</xdr:col>
      <xdr:colOff>2822</xdr:colOff>
      <xdr:row>13</xdr:row>
      <xdr:rowOff>14102</xdr:rowOff>
    </xdr:to>
    <xdr:sp>
      <xdr:nvSpPr>
        <xdr:cNvPr id="13" name="Rectangle: Rounded Corners 59">
          <a:hlinkClick xmlns:r="http://schemas.openxmlformats.org/officeDocument/2006/relationships" r:id="rId10"/>
        </xdr:cNvPr>
        <xdr:cNvSpPr/>
      </xdr:nvSpPr>
      <xdr:spPr>
        <a:xfrm>
          <a:off x="1200150" y="2430780"/>
          <a:ext cx="1177290" cy="2755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62769</xdr:rowOff>
    </xdr:from>
    <xdr:to>
      <xdr:col>0</xdr:col>
      <xdr:colOff>1770944</xdr:colOff>
      <xdr:row>14</xdr:row>
      <xdr:rowOff>153792</xdr:rowOff>
    </xdr:to>
    <xdr:sp>
      <xdr:nvSpPr>
        <xdr:cNvPr id="14" name="Rectangle: Rounded Corners 59">
          <a:hlinkClick xmlns:r="http://schemas.openxmlformats.org/officeDocument/2006/relationships" r:id="rId11"/>
        </xdr:cNvPr>
        <xdr:cNvSpPr/>
      </xdr:nvSpPr>
      <xdr:spPr>
        <a:xfrm>
          <a:off x="593090" y="2754630"/>
          <a:ext cx="117729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8</xdr:col>
      <xdr:colOff>114300</xdr:colOff>
      <xdr:row>11</xdr:row>
      <xdr:rowOff>9525</xdr:rowOff>
    </xdr:from>
    <xdr:ext cx="228600" cy="247650"/>
    <xdr:sp>
      <xdr:nvSpPr>
        <xdr:cNvPr id="2" name="Shape 3"/>
        <xdr:cNvSpPr/>
      </xdr:nvSpPr>
      <xdr:spPr>
        <a:xfrm>
          <a:off x="4883150" y="2228850"/>
          <a:ext cx="228600" cy="2476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200"/>
            <a:buFont typeface="Arial" panose="020B0604020202020204"/>
            <a:buNone/>
          </a:pPr>
          <a:endParaRPr sz="1200">
            <a:solidFill>
              <a:srgbClr val="000000"/>
            </a:solidFill>
          </a:endParaRPr>
        </a:p>
      </xdr:txBody>
    </xdr:sp>
    <xdr:clientData fLocksWithSheet="0"/>
  </xdr:oneCellAnchor>
  <xdr:oneCellAnchor>
    <xdr:from>
      <xdr:col>8</xdr:col>
      <xdr:colOff>1990725</xdr:colOff>
      <xdr:row>11</xdr:row>
      <xdr:rowOff>0</xdr:rowOff>
    </xdr:from>
    <xdr:ext cx="228600" cy="247650"/>
    <xdr:sp>
      <xdr:nvSpPr>
        <xdr:cNvPr id="3" name="Shape 3"/>
        <xdr:cNvSpPr/>
      </xdr:nvSpPr>
      <xdr:spPr>
        <a:xfrm>
          <a:off x="6759575" y="2219325"/>
          <a:ext cx="228600" cy="2476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200"/>
            <a:buFont typeface="Arial" panose="020B0604020202020204"/>
            <a:buNone/>
          </a:pPr>
          <a:endParaRPr sz="1200">
            <a:solidFill>
              <a:srgbClr val="000000"/>
            </a:solidFill>
          </a:endParaRPr>
        </a:p>
      </xdr:txBody>
    </xdr:sp>
    <xdr:clientData fLocksWithSheet="0"/>
  </xdr:oneCellAnchor>
  <xdr:oneCellAnchor>
    <xdr:from>
      <xdr:col>8</xdr:col>
      <xdr:colOff>390525</xdr:colOff>
      <xdr:row>0</xdr:row>
      <xdr:rowOff>69850</xdr:rowOff>
    </xdr:from>
    <xdr:ext cx="304800" cy="542925"/>
    <xdr:pic>
      <xdr:nvPicPr>
        <xdr:cNvPr id="4" name="image1.png" descr="Lambang Pramuka - Wikipedia bahasa Indonesia, ensiklopedia bebas"/>
        <xdr:cNvPicPr preferRelativeResize="0"/>
      </xdr:nvPicPr>
      <xdr:blipFill>
        <a:blip r:embed="rId1" cstate="print"/>
        <a:stretch>
          <a:fillRect/>
        </a:stretch>
      </xdr:blipFill>
      <xdr:spPr>
        <a:xfrm>
          <a:off x="5159375" y="69850"/>
          <a:ext cx="304800" cy="5429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22571</xdr:rowOff>
    </xdr:to>
    <xdr:sp>
      <xdr:nvSpPr>
        <xdr:cNvPr id="5"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73371</xdr:rowOff>
    </xdr:from>
    <xdr:to>
      <xdr:col>0</xdr:col>
      <xdr:colOff>1174750</xdr:colOff>
      <xdr:row>7</xdr:row>
      <xdr:rowOff>215187</xdr:rowOff>
    </xdr:to>
    <xdr:sp>
      <xdr:nvSpPr>
        <xdr:cNvPr id="6" name="Rectangle: Rounded Corners 57">
          <a:hlinkClick xmlns:r="http://schemas.openxmlformats.org/officeDocument/2006/relationships" r:id="rId3"/>
        </xdr:cNvPr>
        <xdr:cNvSpPr/>
      </xdr:nvSpPr>
      <xdr:spPr>
        <a:xfrm>
          <a:off x="0" y="1184275"/>
          <a:ext cx="1174750" cy="3956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16221</xdr:rowOff>
    </xdr:to>
    <xdr:sp>
      <xdr:nvSpPr>
        <xdr:cNvPr id="7"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73371</xdr:rowOff>
    </xdr:from>
    <xdr:to>
      <xdr:col>1</xdr:col>
      <xdr:colOff>2822</xdr:colOff>
      <xdr:row>7</xdr:row>
      <xdr:rowOff>215187</xdr:rowOff>
    </xdr:to>
    <xdr:sp>
      <xdr:nvSpPr>
        <xdr:cNvPr id="8" name="Rectangle: Rounded Corners 59">
          <a:hlinkClick xmlns:r="http://schemas.openxmlformats.org/officeDocument/2006/relationships" r:id="rId5"/>
        </xdr:cNvPr>
        <xdr:cNvSpPr/>
      </xdr:nvSpPr>
      <xdr:spPr>
        <a:xfrm>
          <a:off x="1200150" y="1184275"/>
          <a:ext cx="1177290" cy="3956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9"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37387</xdr:rowOff>
    </xdr:from>
    <xdr:to>
      <xdr:col>1</xdr:col>
      <xdr:colOff>2822</xdr:colOff>
      <xdr:row>9</xdr:row>
      <xdr:rowOff>133343</xdr:rowOff>
    </xdr:to>
    <xdr:sp>
      <xdr:nvSpPr>
        <xdr:cNvPr id="10" name="Rectangle: Rounded Corners 60"/>
        <xdr:cNvSpPr/>
      </xdr:nvSpPr>
      <xdr:spPr>
        <a:xfrm>
          <a:off x="0" y="1665605"/>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11"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22571</xdr:rowOff>
    </xdr:from>
    <xdr:to>
      <xdr:col>0</xdr:col>
      <xdr:colOff>1174750</xdr:colOff>
      <xdr:row>11</xdr:row>
      <xdr:rowOff>95445</xdr:rowOff>
    </xdr:to>
    <xdr:sp>
      <xdr:nvSpPr>
        <xdr:cNvPr id="12" name="Rectangle: Rounded Corners 56">
          <a:hlinkClick xmlns:r="http://schemas.openxmlformats.org/officeDocument/2006/relationships" r:id="rId7"/>
        </xdr:cNvPr>
        <xdr:cNvSpPr/>
      </xdr:nvSpPr>
      <xdr:spPr>
        <a:xfrm>
          <a:off x="0" y="20447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150973</xdr:rowOff>
    </xdr:from>
    <xdr:to>
      <xdr:col>0</xdr:col>
      <xdr:colOff>1174750</xdr:colOff>
      <xdr:row>13</xdr:row>
      <xdr:rowOff>26096</xdr:rowOff>
    </xdr:to>
    <xdr:sp>
      <xdr:nvSpPr>
        <xdr:cNvPr id="13" name="Rectangle: Rounded Corners 57">
          <a:hlinkClick xmlns:r="http://schemas.openxmlformats.org/officeDocument/2006/relationships" r:id="rId8"/>
        </xdr:cNvPr>
        <xdr:cNvSpPr/>
      </xdr:nvSpPr>
      <xdr:spPr>
        <a:xfrm>
          <a:off x="0" y="23698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30333</xdr:rowOff>
    </xdr:from>
    <xdr:to>
      <xdr:col>1</xdr:col>
      <xdr:colOff>0</xdr:colOff>
      <xdr:row>11</xdr:row>
      <xdr:rowOff>103207</xdr:rowOff>
    </xdr:to>
    <xdr:sp>
      <xdr:nvSpPr>
        <xdr:cNvPr id="14" name="Rectangle: Rounded Corners 58">
          <a:hlinkClick xmlns:r="http://schemas.openxmlformats.org/officeDocument/2006/relationships" r:id="rId9"/>
        </xdr:cNvPr>
        <xdr:cNvSpPr/>
      </xdr:nvSpPr>
      <xdr:spPr>
        <a:xfrm>
          <a:off x="1200150" y="20523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158029</xdr:rowOff>
    </xdr:from>
    <xdr:to>
      <xdr:col>1</xdr:col>
      <xdr:colOff>2822</xdr:colOff>
      <xdr:row>13</xdr:row>
      <xdr:rowOff>33152</xdr:rowOff>
    </xdr:to>
    <xdr:sp>
      <xdr:nvSpPr>
        <xdr:cNvPr id="15" name="Rectangle: Rounded Corners 59">
          <a:hlinkClick xmlns:r="http://schemas.openxmlformats.org/officeDocument/2006/relationships" r:id="rId10"/>
        </xdr:cNvPr>
        <xdr:cNvSpPr/>
      </xdr:nvSpPr>
      <xdr:spPr>
        <a:xfrm>
          <a:off x="1200150" y="23768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81819</xdr:rowOff>
    </xdr:from>
    <xdr:to>
      <xdr:col>0</xdr:col>
      <xdr:colOff>1770944</xdr:colOff>
      <xdr:row>14</xdr:row>
      <xdr:rowOff>153792</xdr:rowOff>
    </xdr:to>
    <xdr:sp>
      <xdr:nvSpPr>
        <xdr:cNvPr id="16" name="Rectangle: Rounded Corners 59">
          <a:hlinkClick xmlns:r="http://schemas.openxmlformats.org/officeDocument/2006/relationships" r:id="rId11"/>
        </xdr:cNvPr>
        <xdr:cNvSpPr/>
      </xdr:nvSpPr>
      <xdr:spPr>
        <a:xfrm>
          <a:off x="593090" y="26943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5</xdr:col>
      <xdr:colOff>476250</xdr:colOff>
      <xdr:row>1</xdr:row>
      <xdr:rowOff>161925</xdr:rowOff>
    </xdr:from>
    <xdr:ext cx="400050" cy="809625"/>
    <xdr:pic>
      <xdr:nvPicPr>
        <xdr:cNvPr id="2" name="image1.png" descr="Lambang Pramuka - Wikipedia bahasa Indonesia, ensiklopedia bebas"/>
        <xdr:cNvPicPr preferRelativeResize="0"/>
      </xdr:nvPicPr>
      <xdr:blipFill>
        <a:blip r:embed="rId1" cstate="print"/>
        <a:stretch>
          <a:fillRect/>
        </a:stretch>
      </xdr:blipFill>
      <xdr:spPr>
        <a:xfrm>
          <a:off x="5010150" y="339725"/>
          <a:ext cx="400050" cy="8096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94537</xdr:rowOff>
    </xdr:to>
    <xdr:sp>
      <xdr:nvSpPr>
        <xdr:cNvPr id="4"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94537</xdr:rowOff>
    </xdr:to>
    <xdr:sp>
      <xdr:nvSpPr>
        <xdr:cNvPr id="6"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11987</xdr:rowOff>
    </xdr:from>
    <xdr:to>
      <xdr:col>1</xdr:col>
      <xdr:colOff>2822</xdr:colOff>
      <xdr:row>10</xdr:row>
      <xdr:rowOff>126993</xdr:rowOff>
    </xdr:to>
    <xdr:sp>
      <xdr:nvSpPr>
        <xdr:cNvPr id="8"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16221</xdr:rowOff>
    </xdr:from>
    <xdr:to>
      <xdr:col>0</xdr:col>
      <xdr:colOff>1174750</xdr:colOff>
      <xdr:row>12</xdr:row>
      <xdr:rowOff>89095</xdr:rowOff>
    </xdr:to>
    <xdr:sp>
      <xdr:nvSpPr>
        <xdr:cNvPr id="10"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144623</xdr:rowOff>
    </xdr:from>
    <xdr:to>
      <xdr:col>0</xdr:col>
      <xdr:colOff>1174750</xdr:colOff>
      <xdr:row>14</xdr:row>
      <xdr:rowOff>19746</xdr:rowOff>
    </xdr:to>
    <xdr:sp>
      <xdr:nvSpPr>
        <xdr:cNvPr id="11"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23983</xdr:rowOff>
    </xdr:from>
    <xdr:to>
      <xdr:col>1</xdr:col>
      <xdr:colOff>0</xdr:colOff>
      <xdr:row>12</xdr:row>
      <xdr:rowOff>96857</xdr:rowOff>
    </xdr:to>
    <xdr:sp>
      <xdr:nvSpPr>
        <xdr:cNvPr id="12"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151679</xdr:rowOff>
    </xdr:from>
    <xdr:to>
      <xdr:col>1</xdr:col>
      <xdr:colOff>2822</xdr:colOff>
      <xdr:row>14</xdr:row>
      <xdr:rowOff>26802</xdr:rowOff>
    </xdr:to>
    <xdr:sp>
      <xdr:nvSpPr>
        <xdr:cNvPr id="13"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75469</xdr:rowOff>
    </xdr:from>
    <xdr:to>
      <xdr:col>0</xdr:col>
      <xdr:colOff>1770944</xdr:colOff>
      <xdr:row>15</xdr:row>
      <xdr:rowOff>147442</xdr:rowOff>
    </xdr:to>
    <xdr:sp>
      <xdr:nvSpPr>
        <xdr:cNvPr id="14"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oneCellAnchor>
    <xdr:from>
      <xdr:col>7</xdr:col>
      <xdr:colOff>599017</xdr:colOff>
      <xdr:row>1</xdr:row>
      <xdr:rowOff>160867</xdr:rowOff>
    </xdr:from>
    <xdr:ext cx="266700" cy="542925"/>
    <xdr:pic>
      <xdr:nvPicPr>
        <xdr:cNvPr id="3" name="image1.png" descr="Lambang Pramuka - Wikipedia bahasa Indonesia, ensiklopedia bebas" title="Image"/>
        <xdr:cNvPicPr preferRelativeResize="0"/>
      </xdr:nvPicPr>
      <xdr:blipFill>
        <a:blip r:embed="rId1" cstate="print"/>
        <a:stretch>
          <a:fillRect/>
        </a:stretch>
      </xdr:blipFill>
      <xdr:spPr>
        <a:xfrm>
          <a:off x="7526655" y="341630"/>
          <a:ext cx="266700" cy="542925"/>
        </a:xfrm>
        <a:prstGeom prst="rect">
          <a:avLst/>
        </a:prstGeom>
        <a:noFill/>
      </xdr:spPr>
    </xdr:pic>
    <xdr:clientData fLocksWithSheet="0"/>
  </xdr:oneCellAnchor>
  <xdr:twoCellAnchor>
    <xdr:from>
      <xdr:col>0</xdr:col>
      <xdr:colOff>0</xdr:colOff>
      <xdr:row>4</xdr:row>
      <xdr:rowOff>5637</xdr:rowOff>
    </xdr:from>
    <xdr:to>
      <xdr:col>0</xdr:col>
      <xdr:colOff>1174750</xdr:colOff>
      <xdr:row>6</xdr:row>
      <xdr:rowOff>174265</xdr:rowOff>
    </xdr:to>
    <xdr:sp>
      <xdr:nvSpPr>
        <xdr:cNvPr id="49" name="Rectangle: Rounded Corners 56">
          <a:hlinkClick xmlns:r="http://schemas.openxmlformats.org/officeDocument/2006/relationships" r:id="rId2"/>
        </xdr:cNvPr>
        <xdr:cNvSpPr/>
      </xdr:nvSpPr>
      <xdr:spPr>
        <a:xfrm>
          <a:off x="0" y="728980"/>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175676</xdr:rowOff>
    </xdr:from>
    <xdr:to>
      <xdr:col>0</xdr:col>
      <xdr:colOff>2374900</xdr:colOff>
      <xdr:row>6</xdr:row>
      <xdr:rowOff>167915</xdr:rowOff>
    </xdr:to>
    <xdr:sp>
      <xdr:nvSpPr>
        <xdr:cNvPr id="50" name="Rectangle: Rounded Corners 58">
          <a:hlinkClick xmlns:r="http://schemas.openxmlformats.org/officeDocument/2006/relationships" r:id="rId3"/>
        </xdr:cNvPr>
        <xdr:cNvSpPr/>
      </xdr:nvSpPr>
      <xdr:spPr>
        <a:xfrm>
          <a:off x="1200150" y="718185"/>
          <a:ext cx="117475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169326</xdr:rowOff>
    </xdr:from>
    <xdr:to>
      <xdr:col>0</xdr:col>
      <xdr:colOff>2374900</xdr:colOff>
      <xdr:row>3</xdr:row>
      <xdr:rowOff>107237</xdr:rowOff>
    </xdr:to>
    <xdr:sp>
      <xdr:nvSpPr>
        <xdr:cNvPr id="51" name="Rectangle: Rounded Corners 60"/>
        <xdr:cNvSpPr/>
      </xdr:nvSpPr>
      <xdr:spPr>
        <a:xfrm>
          <a:off x="0" y="349885"/>
          <a:ext cx="237490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114300</xdr:rowOff>
    </xdr:to>
    <xdr:sp>
      <xdr:nvSpPr>
        <xdr:cNvPr id="52" name="Rectangle: Rounded Corners 60">
          <a:hlinkClick xmlns:r="http://schemas.openxmlformats.org/officeDocument/2006/relationships" r:id="rId4"/>
        </xdr:cNvPr>
        <xdr:cNvSpPr/>
      </xdr:nvSpPr>
      <xdr:spPr>
        <a:xfrm>
          <a:off x="0" y="0"/>
          <a:ext cx="2374900" cy="29527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6</xdr:row>
      <xdr:rowOff>174265</xdr:rowOff>
    </xdr:from>
    <xdr:to>
      <xdr:col>0</xdr:col>
      <xdr:colOff>1174750</xdr:colOff>
      <xdr:row>8</xdr:row>
      <xdr:rowOff>159448</xdr:rowOff>
    </xdr:to>
    <xdr:sp>
      <xdr:nvSpPr>
        <xdr:cNvPr id="53" name="Rectangle: Rounded Corners 57">
          <a:hlinkClick xmlns:r="http://schemas.openxmlformats.org/officeDocument/2006/relationships" r:id="rId5"/>
        </xdr:cNvPr>
        <xdr:cNvSpPr/>
      </xdr:nvSpPr>
      <xdr:spPr>
        <a:xfrm>
          <a:off x="0" y="1155065"/>
          <a:ext cx="1174750" cy="40449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174265</xdr:rowOff>
    </xdr:from>
    <xdr:to>
      <xdr:col>1</xdr:col>
      <xdr:colOff>0</xdr:colOff>
      <xdr:row>8</xdr:row>
      <xdr:rowOff>159448</xdr:rowOff>
    </xdr:to>
    <xdr:sp>
      <xdr:nvSpPr>
        <xdr:cNvPr id="54" name="Rectangle: Rounded Corners 59">
          <a:hlinkClick xmlns:r="http://schemas.openxmlformats.org/officeDocument/2006/relationships" r:id="rId6"/>
        </xdr:cNvPr>
        <xdr:cNvSpPr/>
      </xdr:nvSpPr>
      <xdr:spPr>
        <a:xfrm>
          <a:off x="1200150" y="1155065"/>
          <a:ext cx="1174750" cy="40449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9</xdr:row>
      <xdr:rowOff>78309</xdr:rowOff>
    </xdr:from>
    <xdr:to>
      <xdr:col>1</xdr:col>
      <xdr:colOff>0</xdr:colOff>
      <xdr:row>11</xdr:row>
      <xdr:rowOff>18337</xdr:rowOff>
    </xdr:to>
    <xdr:sp>
      <xdr:nvSpPr>
        <xdr:cNvPr id="55" name="Rectangle: Rounded Corners 60"/>
        <xdr:cNvSpPr/>
      </xdr:nvSpPr>
      <xdr:spPr>
        <a:xfrm>
          <a:off x="0" y="1659255"/>
          <a:ext cx="2374900" cy="30162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11</xdr:row>
      <xdr:rowOff>104415</xdr:rowOff>
    </xdr:from>
    <xdr:to>
      <xdr:col>0</xdr:col>
      <xdr:colOff>1174750</xdr:colOff>
      <xdr:row>13</xdr:row>
      <xdr:rowOff>21362</xdr:rowOff>
    </xdr:to>
    <xdr:sp>
      <xdr:nvSpPr>
        <xdr:cNvPr id="56" name="Rectangle: Rounded Corners 56">
          <a:hlinkClick xmlns:r="http://schemas.openxmlformats.org/officeDocument/2006/relationships" r:id="rId7"/>
        </xdr:cNvPr>
        <xdr:cNvSpPr/>
      </xdr:nvSpPr>
      <xdr:spPr>
        <a:xfrm>
          <a:off x="0" y="2047240"/>
          <a:ext cx="1174750" cy="2787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13</xdr:row>
      <xdr:rowOff>76890</xdr:rowOff>
    </xdr:from>
    <xdr:to>
      <xdr:col>0</xdr:col>
      <xdr:colOff>1174750</xdr:colOff>
      <xdr:row>14</xdr:row>
      <xdr:rowOff>169324</xdr:rowOff>
    </xdr:to>
    <xdr:sp>
      <xdr:nvSpPr>
        <xdr:cNvPr id="57" name="Rectangle: Rounded Corners 57">
          <a:hlinkClick xmlns:r="http://schemas.openxmlformats.org/officeDocument/2006/relationships" r:id="rId8"/>
        </xdr:cNvPr>
        <xdr:cNvSpPr/>
      </xdr:nvSpPr>
      <xdr:spPr>
        <a:xfrm>
          <a:off x="0" y="2381885"/>
          <a:ext cx="1174750" cy="27305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112177</xdr:rowOff>
    </xdr:from>
    <xdr:to>
      <xdr:col>0</xdr:col>
      <xdr:colOff>2374900</xdr:colOff>
      <xdr:row>13</xdr:row>
      <xdr:rowOff>29124</xdr:rowOff>
    </xdr:to>
    <xdr:sp>
      <xdr:nvSpPr>
        <xdr:cNvPr id="58" name="Rectangle: Rounded Corners 58">
          <a:hlinkClick xmlns:r="http://schemas.openxmlformats.org/officeDocument/2006/relationships" r:id="rId9"/>
        </xdr:cNvPr>
        <xdr:cNvSpPr/>
      </xdr:nvSpPr>
      <xdr:spPr>
        <a:xfrm>
          <a:off x="1200150" y="2054860"/>
          <a:ext cx="1174750" cy="2787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13</xdr:row>
      <xdr:rowOff>83946</xdr:rowOff>
    </xdr:from>
    <xdr:to>
      <xdr:col>1</xdr:col>
      <xdr:colOff>0</xdr:colOff>
      <xdr:row>14</xdr:row>
      <xdr:rowOff>176380</xdr:rowOff>
    </xdr:to>
    <xdr:sp>
      <xdr:nvSpPr>
        <xdr:cNvPr id="59" name="Rectangle: Rounded Corners 59">
          <a:hlinkClick xmlns:r="http://schemas.openxmlformats.org/officeDocument/2006/relationships" r:id="rId10"/>
        </xdr:cNvPr>
        <xdr:cNvSpPr/>
      </xdr:nvSpPr>
      <xdr:spPr>
        <a:xfrm>
          <a:off x="1200150" y="2388870"/>
          <a:ext cx="1174750" cy="27305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15</xdr:row>
      <xdr:rowOff>48658</xdr:rowOff>
    </xdr:from>
    <xdr:to>
      <xdr:col>0</xdr:col>
      <xdr:colOff>1770944</xdr:colOff>
      <xdr:row>16</xdr:row>
      <xdr:rowOff>141092</xdr:rowOff>
    </xdr:to>
    <xdr:sp>
      <xdr:nvSpPr>
        <xdr:cNvPr id="60" name="Rectangle: Rounded Corners 59">
          <a:hlinkClick xmlns:r="http://schemas.openxmlformats.org/officeDocument/2006/relationships" r:id="rId11"/>
        </xdr:cNvPr>
        <xdr:cNvSpPr/>
      </xdr:nvSpPr>
      <xdr:spPr>
        <a:xfrm>
          <a:off x="593090" y="2715260"/>
          <a:ext cx="1177290" cy="27368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oneCellAnchor>
    <xdr:from>
      <xdr:col>3</xdr:col>
      <xdr:colOff>2190750</xdr:colOff>
      <xdr:row>2</xdr:row>
      <xdr:rowOff>9525</xdr:rowOff>
    </xdr:from>
    <xdr:ext cx="266700" cy="523875"/>
    <xdr:pic>
      <xdr:nvPicPr>
        <xdr:cNvPr id="2" name="image1.png" descr="Lambang Pramuka - Wikipedia bahasa Indonesia, ensiklopedia bebas"/>
        <xdr:cNvPicPr preferRelativeResize="0"/>
      </xdr:nvPicPr>
      <xdr:blipFill>
        <a:blip r:embed="rId1" cstate="print"/>
        <a:stretch>
          <a:fillRect/>
        </a:stretch>
      </xdr:blipFill>
      <xdr:spPr>
        <a:xfrm>
          <a:off x="4057650" y="352425"/>
          <a:ext cx="266700" cy="523875"/>
        </a:xfrm>
        <a:prstGeom prst="rect">
          <a:avLst/>
        </a:prstGeom>
        <a:noFill/>
      </xdr:spPr>
    </xdr:pic>
    <xdr:clientData fLocksWithSheet="0"/>
  </xdr:oneCellAnchor>
</xdr:wsDr>
</file>

<file path=xl/drawings/drawing15.xml><?xml version="1.0" encoding="utf-8"?>
<xdr:wsDr xmlns:xdr="http://schemas.openxmlformats.org/drawingml/2006/spreadsheetDrawing" xmlns:r="http://schemas.openxmlformats.org/officeDocument/2006/relationships" xmlns:a="http://schemas.openxmlformats.org/drawingml/2006/main">
  <xdr:oneCellAnchor>
    <xdr:from>
      <xdr:col>7</xdr:col>
      <xdr:colOff>1246184</xdr:colOff>
      <xdr:row>0</xdr:row>
      <xdr:rowOff>115885</xdr:rowOff>
    </xdr:from>
    <xdr:ext cx="304800" cy="628650"/>
    <xdr:pic>
      <xdr:nvPicPr>
        <xdr:cNvPr id="3" name="image1.png" descr="Lambang Pramuka - Wikipedia bahasa Indonesia, ensiklopedia bebas" title="Image"/>
        <xdr:cNvPicPr preferRelativeResize="0"/>
      </xdr:nvPicPr>
      <xdr:blipFill>
        <a:blip r:embed="rId1" cstate="print"/>
        <a:stretch>
          <a:fillRect/>
        </a:stretch>
      </xdr:blipFill>
      <xdr:spPr>
        <a:xfrm>
          <a:off x="7429500" y="115570"/>
          <a:ext cx="304800" cy="628650"/>
        </a:xfrm>
        <a:prstGeom prst="rect">
          <a:avLst/>
        </a:prstGeom>
        <a:noFill/>
      </xdr:spPr>
    </xdr:pic>
    <xdr:clientData fLocksWithSheet="0"/>
  </xdr:oneCellAnchor>
  <xdr:twoCellAnchor>
    <xdr:from>
      <xdr:col>0</xdr:col>
      <xdr:colOff>0</xdr:colOff>
      <xdr:row>3</xdr:row>
      <xdr:rowOff>90304</xdr:rowOff>
    </xdr:from>
    <xdr:to>
      <xdr:col>0</xdr:col>
      <xdr:colOff>1174750</xdr:colOff>
      <xdr:row>5</xdr:row>
      <xdr:rowOff>138988</xdr:rowOff>
    </xdr:to>
    <xdr:sp>
      <xdr:nvSpPr>
        <xdr:cNvPr id="21" name="Rectangle: Rounded Corners 56">
          <a:hlinkClick xmlns:r="http://schemas.openxmlformats.org/officeDocument/2006/relationships" r:id="rId2"/>
        </xdr:cNvPr>
        <xdr:cNvSpPr/>
      </xdr:nvSpPr>
      <xdr:spPr>
        <a:xfrm>
          <a:off x="0" y="712470"/>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83954</xdr:rowOff>
    </xdr:from>
    <xdr:to>
      <xdr:col>0</xdr:col>
      <xdr:colOff>2374900</xdr:colOff>
      <xdr:row>5</xdr:row>
      <xdr:rowOff>132638</xdr:rowOff>
    </xdr:to>
    <xdr:sp>
      <xdr:nvSpPr>
        <xdr:cNvPr id="22" name="Rectangle: Rounded Corners 58">
          <a:hlinkClick xmlns:r="http://schemas.openxmlformats.org/officeDocument/2006/relationships" r:id="rId3"/>
        </xdr:cNvPr>
        <xdr:cNvSpPr/>
      </xdr:nvSpPr>
      <xdr:spPr>
        <a:xfrm>
          <a:off x="1200150" y="706120"/>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77604</xdr:rowOff>
    </xdr:from>
    <xdr:to>
      <xdr:col>0</xdr:col>
      <xdr:colOff>2374900</xdr:colOff>
      <xdr:row>3</xdr:row>
      <xdr:rowOff>15515</xdr:rowOff>
    </xdr:to>
    <xdr:sp>
      <xdr:nvSpPr>
        <xdr:cNvPr id="23" name="Rectangle: Rounded Corners 60"/>
        <xdr:cNvSpPr/>
      </xdr:nvSpPr>
      <xdr:spPr>
        <a:xfrm>
          <a:off x="0" y="344170"/>
          <a:ext cx="2374900" cy="29337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22578</xdr:rowOff>
    </xdr:to>
    <xdr:sp>
      <xdr:nvSpPr>
        <xdr:cNvPr id="24" name="Rectangle: Rounded Corners 60">
          <a:hlinkClick xmlns:r="http://schemas.openxmlformats.org/officeDocument/2006/relationships" r:id="rId4"/>
        </xdr:cNvPr>
        <xdr:cNvSpPr/>
      </xdr:nvSpPr>
      <xdr:spPr>
        <a:xfrm>
          <a:off x="0" y="0"/>
          <a:ext cx="2374900" cy="28892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5</xdr:row>
      <xdr:rowOff>138988</xdr:rowOff>
    </xdr:from>
    <xdr:to>
      <xdr:col>0</xdr:col>
      <xdr:colOff>1174750</xdr:colOff>
      <xdr:row>7</xdr:row>
      <xdr:rowOff>152393</xdr:rowOff>
    </xdr:to>
    <xdr:sp>
      <xdr:nvSpPr>
        <xdr:cNvPr id="25" name="Rectangle: Rounded Corners 57">
          <a:hlinkClick xmlns:r="http://schemas.openxmlformats.org/officeDocument/2006/relationships" r:id="rId5"/>
        </xdr:cNvPr>
        <xdr:cNvSpPr/>
      </xdr:nvSpPr>
      <xdr:spPr>
        <a:xfrm>
          <a:off x="0" y="1135380"/>
          <a:ext cx="1174750" cy="4070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5</xdr:row>
      <xdr:rowOff>138988</xdr:rowOff>
    </xdr:from>
    <xdr:to>
      <xdr:col>1</xdr:col>
      <xdr:colOff>0</xdr:colOff>
      <xdr:row>7</xdr:row>
      <xdr:rowOff>152393</xdr:rowOff>
    </xdr:to>
    <xdr:sp>
      <xdr:nvSpPr>
        <xdr:cNvPr id="44" name="Rectangle: Rounded Corners 59">
          <a:hlinkClick xmlns:r="http://schemas.openxmlformats.org/officeDocument/2006/relationships" r:id="rId6"/>
        </xdr:cNvPr>
        <xdr:cNvSpPr/>
      </xdr:nvSpPr>
      <xdr:spPr>
        <a:xfrm>
          <a:off x="1200150" y="1135380"/>
          <a:ext cx="1174750" cy="4070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8</xdr:row>
      <xdr:rowOff>71254</xdr:rowOff>
    </xdr:from>
    <xdr:to>
      <xdr:col>1</xdr:col>
      <xdr:colOff>0</xdr:colOff>
      <xdr:row>9</xdr:row>
      <xdr:rowOff>95949</xdr:rowOff>
    </xdr:to>
    <xdr:sp>
      <xdr:nvSpPr>
        <xdr:cNvPr id="45" name="Rectangle: Rounded Corners 60"/>
        <xdr:cNvSpPr/>
      </xdr:nvSpPr>
      <xdr:spPr>
        <a:xfrm>
          <a:off x="0" y="1639570"/>
          <a:ext cx="2374900" cy="29146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10</xdr:row>
      <xdr:rowOff>5638</xdr:rowOff>
    </xdr:from>
    <xdr:to>
      <xdr:col>0</xdr:col>
      <xdr:colOff>1174750</xdr:colOff>
      <xdr:row>11</xdr:row>
      <xdr:rowOff>98973</xdr:rowOff>
    </xdr:to>
    <xdr:sp>
      <xdr:nvSpPr>
        <xdr:cNvPr id="46" name="Rectangle: Rounded Corners 56">
          <a:hlinkClick xmlns:r="http://schemas.openxmlformats.org/officeDocument/2006/relationships" r:id="rId7"/>
        </xdr:cNvPr>
        <xdr:cNvSpPr/>
      </xdr:nvSpPr>
      <xdr:spPr>
        <a:xfrm>
          <a:off x="0" y="2018030"/>
          <a:ext cx="1174750" cy="27114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154501</xdr:rowOff>
    </xdr:from>
    <xdr:to>
      <xdr:col>0</xdr:col>
      <xdr:colOff>1174750</xdr:colOff>
      <xdr:row>13</xdr:row>
      <xdr:rowOff>70546</xdr:rowOff>
    </xdr:to>
    <xdr:sp>
      <xdr:nvSpPr>
        <xdr:cNvPr id="47" name="Rectangle: Rounded Corners 57">
          <a:hlinkClick xmlns:r="http://schemas.openxmlformats.org/officeDocument/2006/relationships" r:id="rId8"/>
        </xdr:cNvPr>
        <xdr:cNvSpPr/>
      </xdr:nvSpPr>
      <xdr:spPr>
        <a:xfrm>
          <a:off x="0" y="2345055"/>
          <a:ext cx="1174750" cy="27178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13400</xdr:rowOff>
    </xdr:from>
    <xdr:to>
      <xdr:col>0</xdr:col>
      <xdr:colOff>2374900</xdr:colOff>
      <xdr:row>11</xdr:row>
      <xdr:rowOff>106735</xdr:rowOff>
    </xdr:to>
    <xdr:sp>
      <xdr:nvSpPr>
        <xdr:cNvPr id="48" name="Rectangle: Rounded Corners 58">
          <a:hlinkClick xmlns:r="http://schemas.openxmlformats.org/officeDocument/2006/relationships" r:id="rId9"/>
        </xdr:cNvPr>
        <xdr:cNvSpPr/>
      </xdr:nvSpPr>
      <xdr:spPr>
        <a:xfrm>
          <a:off x="1200150" y="2026285"/>
          <a:ext cx="1174750" cy="27114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161557</xdr:rowOff>
    </xdr:from>
    <xdr:to>
      <xdr:col>1</xdr:col>
      <xdr:colOff>0</xdr:colOff>
      <xdr:row>13</xdr:row>
      <xdr:rowOff>77602</xdr:rowOff>
    </xdr:to>
    <xdr:sp>
      <xdr:nvSpPr>
        <xdr:cNvPr id="49" name="Rectangle: Rounded Corners 59">
          <a:hlinkClick xmlns:r="http://schemas.openxmlformats.org/officeDocument/2006/relationships" r:id="rId10"/>
        </xdr:cNvPr>
        <xdr:cNvSpPr/>
      </xdr:nvSpPr>
      <xdr:spPr>
        <a:xfrm>
          <a:off x="1200150" y="2352040"/>
          <a:ext cx="1174750" cy="27178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126269</xdr:rowOff>
    </xdr:from>
    <xdr:to>
      <xdr:col>0</xdr:col>
      <xdr:colOff>1770944</xdr:colOff>
      <xdr:row>14</xdr:row>
      <xdr:rowOff>218703</xdr:rowOff>
    </xdr:to>
    <xdr:sp>
      <xdr:nvSpPr>
        <xdr:cNvPr id="50" name="Rectangle: Rounded Corners 59">
          <a:hlinkClick xmlns:r="http://schemas.openxmlformats.org/officeDocument/2006/relationships" r:id="rId11"/>
        </xdr:cNvPr>
        <xdr:cNvSpPr/>
      </xdr:nvSpPr>
      <xdr:spPr>
        <a:xfrm>
          <a:off x="593090" y="2672080"/>
          <a:ext cx="1177290" cy="27051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oneCellAnchor>
    <xdr:from>
      <xdr:col>3</xdr:col>
      <xdr:colOff>2962275</xdr:colOff>
      <xdr:row>1</xdr:row>
      <xdr:rowOff>9525</xdr:rowOff>
    </xdr:from>
    <xdr:ext cx="295275" cy="647700"/>
    <xdr:pic>
      <xdr:nvPicPr>
        <xdr:cNvPr id="2" name="image1.png" descr="Lambang Pramuka - Wikipedia bahasa Indonesia, ensiklopedia bebas" title="Image"/>
        <xdr:cNvPicPr preferRelativeResize="0"/>
      </xdr:nvPicPr>
      <xdr:blipFill>
        <a:blip r:embed="rId1" cstate="print"/>
        <a:stretch>
          <a:fillRect/>
        </a:stretch>
      </xdr:blipFill>
      <xdr:spPr>
        <a:xfrm>
          <a:off x="4968875" y="180975"/>
          <a:ext cx="295275" cy="647700"/>
        </a:xfrm>
        <a:prstGeom prst="rect">
          <a:avLst/>
        </a:prstGeom>
        <a:noFill/>
      </xdr:spPr>
    </xdr:pic>
    <xdr:clientData fLocksWithSheet="0"/>
  </xdr:oneCellAnchor>
</xdr:wsDr>
</file>

<file path=xl/drawings/drawing17.xml><?xml version="1.0" encoding="utf-8"?>
<xdr:wsDr xmlns:xdr="http://schemas.openxmlformats.org/drawingml/2006/spreadsheetDrawing" xmlns:r="http://schemas.openxmlformats.org/officeDocument/2006/relationships" xmlns:a="http://schemas.openxmlformats.org/drawingml/2006/main">
  <xdr:oneCellAnchor>
    <xdr:from>
      <xdr:col>7</xdr:col>
      <xdr:colOff>423335</xdr:colOff>
      <xdr:row>0</xdr:row>
      <xdr:rowOff>127002</xdr:rowOff>
    </xdr:from>
    <xdr:ext cx="266700" cy="542925"/>
    <xdr:pic>
      <xdr:nvPicPr>
        <xdr:cNvPr id="3" name="image1.png" descr="Lambang Pramuka - Wikipedia bahasa Indonesia, ensiklopedia bebas"/>
        <xdr:cNvPicPr preferRelativeResize="0"/>
      </xdr:nvPicPr>
      <xdr:blipFill>
        <a:blip r:embed="rId1" cstate="print"/>
        <a:stretch>
          <a:fillRect/>
        </a:stretch>
      </xdr:blipFill>
      <xdr:spPr>
        <a:xfrm>
          <a:off x="7198360" y="127000"/>
          <a:ext cx="266700" cy="542925"/>
        </a:xfrm>
        <a:prstGeom prst="rect">
          <a:avLst/>
        </a:prstGeom>
        <a:noFill/>
      </xdr:spPr>
    </xdr:pic>
    <xdr:clientData fLocksWithSheet="0"/>
  </xdr:oneCellAnchor>
  <xdr:twoCellAnchor>
    <xdr:from>
      <xdr:col>0</xdr:col>
      <xdr:colOff>0</xdr:colOff>
      <xdr:row>4</xdr:row>
      <xdr:rowOff>5637</xdr:rowOff>
    </xdr:from>
    <xdr:to>
      <xdr:col>0</xdr:col>
      <xdr:colOff>1174750</xdr:colOff>
      <xdr:row>6</xdr:row>
      <xdr:rowOff>174265</xdr:rowOff>
    </xdr:to>
    <xdr:sp>
      <xdr:nvSpPr>
        <xdr:cNvPr id="65" name="Rectangle: Rounded Corners 56">
          <a:hlinkClick xmlns:r="http://schemas.openxmlformats.org/officeDocument/2006/relationships" r:id="rId2"/>
        </xdr:cNvPr>
        <xdr:cNvSpPr/>
      </xdr:nvSpPr>
      <xdr:spPr>
        <a:xfrm>
          <a:off x="0" y="728980"/>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175676</xdr:rowOff>
    </xdr:from>
    <xdr:to>
      <xdr:col>0</xdr:col>
      <xdr:colOff>2374900</xdr:colOff>
      <xdr:row>6</xdr:row>
      <xdr:rowOff>167915</xdr:rowOff>
    </xdr:to>
    <xdr:sp>
      <xdr:nvSpPr>
        <xdr:cNvPr id="66" name="Rectangle: Rounded Corners 58">
          <a:hlinkClick xmlns:r="http://schemas.openxmlformats.org/officeDocument/2006/relationships" r:id="rId3"/>
        </xdr:cNvPr>
        <xdr:cNvSpPr/>
      </xdr:nvSpPr>
      <xdr:spPr>
        <a:xfrm>
          <a:off x="1200150" y="718185"/>
          <a:ext cx="117475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169326</xdr:rowOff>
    </xdr:from>
    <xdr:to>
      <xdr:col>0</xdr:col>
      <xdr:colOff>2374900</xdr:colOff>
      <xdr:row>3</xdr:row>
      <xdr:rowOff>107237</xdr:rowOff>
    </xdr:to>
    <xdr:sp>
      <xdr:nvSpPr>
        <xdr:cNvPr id="67" name="Rectangle: Rounded Corners 60"/>
        <xdr:cNvSpPr/>
      </xdr:nvSpPr>
      <xdr:spPr>
        <a:xfrm>
          <a:off x="0" y="349885"/>
          <a:ext cx="237490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114300</xdr:rowOff>
    </xdr:to>
    <xdr:sp>
      <xdr:nvSpPr>
        <xdr:cNvPr id="68" name="Rectangle: Rounded Corners 60">
          <a:hlinkClick xmlns:r="http://schemas.openxmlformats.org/officeDocument/2006/relationships" r:id="rId4"/>
        </xdr:cNvPr>
        <xdr:cNvSpPr/>
      </xdr:nvSpPr>
      <xdr:spPr>
        <a:xfrm>
          <a:off x="0" y="0"/>
          <a:ext cx="2374900" cy="29527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6</xdr:row>
      <xdr:rowOff>174265</xdr:rowOff>
    </xdr:from>
    <xdr:to>
      <xdr:col>0</xdr:col>
      <xdr:colOff>1174750</xdr:colOff>
      <xdr:row>9</xdr:row>
      <xdr:rowOff>25393</xdr:rowOff>
    </xdr:to>
    <xdr:sp>
      <xdr:nvSpPr>
        <xdr:cNvPr id="69" name="Rectangle: Rounded Corners 57">
          <a:hlinkClick xmlns:r="http://schemas.openxmlformats.org/officeDocument/2006/relationships" r:id="rId5"/>
        </xdr:cNvPr>
        <xdr:cNvSpPr/>
      </xdr:nvSpPr>
      <xdr:spPr>
        <a:xfrm>
          <a:off x="0" y="1155065"/>
          <a:ext cx="1174750" cy="40322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174265</xdr:rowOff>
    </xdr:from>
    <xdr:to>
      <xdr:col>1</xdr:col>
      <xdr:colOff>0</xdr:colOff>
      <xdr:row>9</xdr:row>
      <xdr:rowOff>25393</xdr:rowOff>
    </xdr:to>
    <xdr:sp>
      <xdr:nvSpPr>
        <xdr:cNvPr id="70" name="Rectangle: Rounded Corners 59">
          <a:hlinkClick xmlns:r="http://schemas.openxmlformats.org/officeDocument/2006/relationships" r:id="rId6"/>
        </xdr:cNvPr>
        <xdr:cNvSpPr/>
      </xdr:nvSpPr>
      <xdr:spPr>
        <a:xfrm>
          <a:off x="1200150" y="1155065"/>
          <a:ext cx="1174750" cy="40322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9</xdr:row>
      <xdr:rowOff>120643</xdr:rowOff>
    </xdr:from>
    <xdr:to>
      <xdr:col>1</xdr:col>
      <xdr:colOff>0</xdr:colOff>
      <xdr:row>11</xdr:row>
      <xdr:rowOff>60671</xdr:rowOff>
    </xdr:to>
    <xdr:sp>
      <xdr:nvSpPr>
        <xdr:cNvPr id="71" name="Rectangle: Rounded Corners 60"/>
        <xdr:cNvSpPr/>
      </xdr:nvSpPr>
      <xdr:spPr>
        <a:xfrm>
          <a:off x="0" y="1653540"/>
          <a:ext cx="2374900" cy="30226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11</xdr:row>
      <xdr:rowOff>146749</xdr:rowOff>
    </xdr:from>
    <xdr:to>
      <xdr:col>0</xdr:col>
      <xdr:colOff>1174750</xdr:colOff>
      <xdr:row>13</xdr:row>
      <xdr:rowOff>63695</xdr:rowOff>
    </xdr:to>
    <xdr:sp>
      <xdr:nvSpPr>
        <xdr:cNvPr id="72" name="Rectangle: Rounded Corners 56">
          <a:hlinkClick xmlns:r="http://schemas.openxmlformats.org/officeDocument/2006/relationships" r:id="rId7"/>
        </xdr:cNvPr>
        <xdr:cNvSpPr/>
      </xdr:nvSpPr>
      <xdr:spPr>
        <a:xfrm>
          <a:off x="0" y="2042160"/>
          <a:ext cx="1174750" cy="2787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13</xdr:row>
      <xdr:rowOff>119223</xdr:rowOff>
    </xdr:from>
    <xdr:to>
      <xdr:col>0</xdr:col>
      <xdr:colOff>1174750</xdr:colOff>
      <xdr:row>15</xdr:row>
      <xdr:rowOff>35268</xdr:rowOff>
    </xdr:to>
    <xdr:sp>
      <xdr:nvSpPr>
        <xdr:cNvPr id="73" name="Rectangle: Rounded Corners 57">
          <a:hlinkClick xmlns:r="http://schemas.openxmlformats.org/officeDocument/2006/relationships" r:id="rId8"/>
        </xdr:cNvPr>
        <xdr:cNvSpPr/>
      </xdr:nvSpPr>
      <xdr:spPr>
        <a:xfrm>
          <a:off x="0" y="2376170"/>
          <a:ext cx="1174750" cy="27813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154511</xdr:rowOff>
    </xdr:from>
    <xdr:to>
      <xdr:col>0</xdr:col>
      <xdr:colOff>2374900</xdr:colOff>
      <xdr:row>13</xdr:row>
      <xdr:rowOff>71457</xdr:rowOff>
    </xdr:to>
    <xdr:sp>
      <xdr:nvSpPr>
        <xdr:cNvPr id="74" name="Rectangle: Rounded Corners 58">
          <a:hlinkClick xmlns:r="http://schemas.openxmlformats.org/officeDocument/2006/relationships" r:id="rId9"/>
        </xdr:cNvPr>
        <xdr:cNvSpPr/>
      </xdr:nvSpPr>
      <xdr:spPr>
        <a:xfrm>
          <a:off x="1200150" y="2049780"/>
          <a:ext cx="1174750" cy="2787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13</xdr:row>
      <xdr:rowOff>126279</xdr:rowOff>
    </xdr:from>
    <xdr:to>
      <xdr:col>1</xdr:col>
      <xdr:colOff>0</xdr:colOff>
      <xdr:row>15</xdr:row>
      <xdr:rowOff>42324</xdr:rowOff>
    </xdr:to>
    <xdr:sp>
      <xdr:nvSpPr>
        <xdr:cNvPr id="75" name="Rectangle: Rounded Corners 59">
          <a:hlinkClick xmlns:r="http://schemas.openxmlformats.org/officeDocument/2006/relationships" r:id="rId10"/>
        </xdr:cNvPr>
        <xdr:cNvSpPr/>
      </xdr:nvSpPr>
      <xdr:spPr>
        <a:xfrm>
          <a:off x="1200150" y="2383155"/>
          <a:ext cx="1174750" cy="27813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15</xdr:row>
      <xdr:rowOff>90991</xdr:rowOff>
    </xdr:from>
    <xdr:to>
      <xdr:col>0</xdr:col>
      <xdr:colOff>1770944</xdr:colOff>
      <xdr:row>17</xdr:row>
      <xdr:rowOff>7036</xdr:rowOff>
    </xdr:to>
    <xdr:sp>
      <xdr:nvSpPr>
        <xdr:cNvPr id="76" name="Rectangle: Rounded Corners 59">
          <a:hlinkClick xmlns:r="http://schemas.openxmlformats.org/officeDocument/2006/relationships" r:id="rId11"/>
        </xdr:cNvPr>
        <xdr:cNvSpPr/>
      </xdr:nvSpPr>
      <xdr:spPr>
        <a:xfrm>
          <a:off x="593090" y="2710180"/>
          <a:ext cx="1177290" cy="27813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oneCellAnchor>
    <xdr:from>
      <xdr:col>4</xdr:col>
      <xdr:colOff>1381125</xdr:colOff>
      <xdr:row>1</xdr:row>
      <xdr:rowOff>171450</xdr:rowOff>
    </xdr:from>
    <xdr:ext cx="276225" cy="552450"/>
    <xdr:pic>
      <xdr:nvPicPr>
        <xdr:cNvPr id="2" name="image1.png" descr="Lambang Pramuka - Wikipedia bahasa Indonesia, ensiklopedia bebas" title="Image"/>
        <xdr:cNvPicPr preferRelativeResize="0"/>
      </xdr:nvPicPr>
      <xdr:blipFill>
        <a:blip r:embed="rId1" cstate="print"/>
        <a:stretch>
          <a:fillRect/>
        </a:stretch>
      </xdr:blipFill>
      <xdr:spPr>
        <a:xfrm>
          <a:off x="3933825" y="355600"/>
          <a:ext cx="276225" cy="552450"/>
        </a:xfrm>
        <a:prstGeom prst="rect">
          <a:avLst/>
        </a:prstGeom>
        <a:noFill/>
      </xdr:spPr>
    </xdr:pic>
    <xdr:clientData fLocksWithSheet="0"/>
  </xdr:oneCellAnchor>
</xdr:wsDr>
</file>

<file path=xl/drawings/drawing19.xml><?xml version="1.0" encoding="utf-8"?>
<xdr:wsDr xmlns:xdr="http://schemas.openxmlformats.org/drawingml/2006/spreadsheetDrawing" xmlns:r="http://schemas.openxmlformats.org/officeDocument/2006/relationships" xmlns:a="http://schemas.openxmlformats.org/drawingml/2006/main">
  <xdr:oneCellAnchor>
    <xdr:from>
      <xdr:col>7</xdr:col>
      <xdr:colOff>239888</xdr:colOff>
      <xdr:row>1</xdr:row>
      <xdr:rowOff>40216</xdr:rowOff>
    </xdr:from>
    <xdr:ext cx="333729" cy="590550"/>
    <xdr:pic>
      <xdr:nvPicPr>
        <xdr:cNvPr id="3" name="image2.jpg" descr="Lambang Pramuka - Wikipedia bahasa Indonesia, ensiklopedia bebas" title="Image"/>
        <xdr:cNvPicPr preferRelativeResize="0"/>
      </xdr:nvPicPr>
      <xdr:blipFill>
        <a:blip r:embed="rId1" cstate="print"/>
        <a:stretch>
          <a:fillRect/>
        </a:stretch>
      </xdr:blipFill>
      <xdr:spPr>
        <a:xfrm>
          <a:off x="7243445" y="220980"/>
          <a:ext cx="334010" cy="590550"/>
        </a:xfrm>
        <a:prstGeom prst="rect">
          <a:avLst/>
        </a:prstGeom>
        <a:noFill/>
      </xdr:spPr>
    </xdr:pic>
    <xdr:clientData fLocksWithSheet="0"/>
  </xdr:oneCellAnchor>
  <xdr:twoCellAnchor>
    <xdr:from>
      <xdr:col>0</xdr:col>
      <xdr:colOff>0</xdr:colOff>
      <xdr:row>4</xdr:row>
      <xdr:rowOff>5637</xdr:rowOff>
    </xdr:from>
    <xdr:to>
      <xdr:col>0</xdr:col>
      <xdr:colOff>1174750</xdr:colOff>
      <xdr:row>6</xdr:row>
      <xdr:rowOff>75488</xdr:rowOff>
    </xdr:to>
    <xdr:sp>
      <xdr:nvSpPr>
        <xdr:cNvPr id="60" name="Rectangle: Rounded Corners 56">
          <a:hlinkClick xmlns:r="http://schemas.openxmlformats.org/officeDocument/2006/relationships" r:id="rId2"/>
        </xdr:cNvPr>
        <xdr:cNvSpPr/>
      </xdr:nvSpPr>
      <xdr:spPr>
        <a:xfrm>
          <a:off x="0" y="728980"/>
          <a:ext cx="1174750" cy="43180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175676</xdr:rowOff>
    </xdr:from>
    <xdr:to>
      <xdr:col>0</xdr:col>
      <xdr:colOff>2374900</xdr:colOff>
      <xdr:row>6</xdr:row>
      <xdr:rowOff>69138</xdr:rowOff>
    </xdr:to>
    <xdr:sp>
      <xdr:nvSpPr>
        <xdr:cNvPr id="61" name="Rectangle: Rounded Corners 58">
          <a:hlinkClick xmlns:r="http://schemas.openxmlformats.org/officeDocument/2006/relationships" r:id="rId3"/>
        </xdr:cNvPr>
        <xdr:cNvSpPr/>
      </xdr:nvSpPr>
      <xdr:spPr>
        <a:xfrm>
          <a:off x="1200150" y="718185"/>
          <a:ext cx="1174750" cy="4362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169326</xdr:rowOff>
    </xdr:from>
    <xdr:to>
      <xdr:col>0</xdr:col>
      <xdr:colOff>2374900</xdr:colOff>
      <xdr:row>3</xdr:row>
      <xdr:rowOff>107237</xdr:rowOff>
    </xdr:to>
    <xdr:sp>
      <xdr:nvSpPr>
        <xdr:cNvPr id="62" name="Rectangle: Rounded Corners 60"/>
        <xdr:cNvSpPr/>
      </xdr:nvSpPr>
      <xdr:spPr>
        <a:xfrm>
          <a:off x="0" y="349885"/>
          <a:ext cx="237490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114300</xdr:rowOff>
    </xdr:to>
    <xdr:sp>
      <xdr:nvSpPr>
        <xdr:cNvPr id="63" name="Rectangle: Rounded Corners 60">
          <a:hlinkClick xmlns:r="http://schemas.openxmlformats.org/officeDocument/2006/relationships" r:id="rId4"/>
        </xdr:cNvPr>
        <xdr:cNvSpPr/>
      </xdr:nvSpPr>
      <xdr:spPr>
        <a:xfrm>
          <a:off x="0" y="0"/>
          <a:ext cx="2374900" cy="29527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6</xdr:row>
      <xdr:rowOff>75488</xdr:rowOff>
    </xdr:from>
    <xdr:to>
      <xdr:col>0</xdr:col>
      <xdr:colOff>1174750</xdr:colOff>
      <xdr:row>8</xdr:row>
      <xdr:rowOff>131226</xdr:rowOff>
    </xdr:to>
    <xdr:sp>
      <xdr:nvSpPr>
        <xdr:cNvPr id="64" name="Rectangle: Rounded Corners 57">
          <a:hlinkClick xmlns:r="http://schemas.openxmlformats.org/officeDocument/2006/relationships" r:id="rId5"/>
        </xdr:cNvPr>
        <xdr:cNvSpPr/>
      </xdr:nvSpPr>
      <xdr:spPr>
        <a:xfrm>
          <a:off x="0" y="1160780"/>
          <a:ext cx="1174750" cy="4178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75488</xdr:rowOff>
    </xdr:from>
    <xdr:to>
      <xdr:col>1</xdr:col>
      <xdr:colOff>0</xdr:colOff>
      <xdr:row>8</xdr:row>
      <xdr:rowOff>131226</xdr:rowOff>
    </xdr:to>
    <xdr:sp>
      <xdr:nvSpPr>
        <xdr:cNvPr id="65" name="Rectangle: Rounded Corners 59">
          <a:hlinkClick xmlns:r="http://schemas.openxmlformats.org/officeDocument/2006/relationships" r:id="rId6"/>
        </xdr:cNvPr>
        <xdr:cNvSpPr/>
      </xdr:nvSpPr>
      <xdr:spPr>
        <a:xfrm>
          <a:off x="1200150" y="1160780"/>
          <a:ext cx="1174750" cy="4178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9</xdr:row>
      <xdr:rowOff>50087</xdr:rowOff>
    </xdr:from>
    <xdr:to>
      <xdr:col>1</xdr:col>
      <xdr:colOff>0</xdr:colOff>
      <xdr:row>10</xdr:row>
      <xdr:rowOff>110060</xdr:rowOff>
    </xdr:to>
    <xdr:sp>
      <xdr:nvSpPr>
        <xdr:cNvPr id="66" name="Rectangle: Rounded Corners 60"/>
        <xdr:cNvSpPr/>
      </xdr:nvSpPr>
      <xdr:spPr>
        <a:xfrm>
          <a:off x="0" y="1675130"/>
          <a:ext cx="2374900" cy="29845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11</xdr:row>
      <xdr:rowOff>19749</xdr:rowOff>
    </xdr:from>
    <xdr:to>
      <xdr:col>0</xdr:col>
      <xdr:colOff>1174750</xdr:colOff>
      <xdr:row>12</xdr:row>
      <xdr:rowOff>113084</xdr:rowOff>
    </xdr:to>
    <xdr:sp>
      <xdr:nvSpPr>
        <xdr:cNvPr id="67" name="Rectangle: Rounded Corners 56">
          <a:hlinkClick xmlns:r="http://schemas.openxmlformats.org/officeDocument/2006/relationships" r:id="rId7"/>
        </xdr:cNvPr>
        <xdr:cNvSpPr/>
      </xdr:nvSpPr>
      <xdr:spPr>
        <a:xfrm>
          <a:off x="0" y="2064385"/>
          <a:ext cx="1174750" cy="27432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168612</xdr:rowOff>
    </xdr:from>
    <xdr:to>
      <xdr:col>0</xdr:col>
      <xdr:colOff>1174750</xdr:colOff>
      <xdr:row>14</xdr:row>
      <xdr:rowOff>84657</xdr:rowOff>
    </xdr:to>
    <xdr:sp>
      <xdr:nvSpPr>
        <xdr:cNvPr id="68" name="Rectangle: Rounded Corners 57">
          <a:hlinkClick xmlns:r="http://schemas.openxmlformats.org/officeDocument/2006/relationships" r:id="rId8"/>
        </xdr:cNvPr>
        <xdr:cNvSpPr/>
      </xdr:nvSpPr>
      <xdr:spPr>
        <a:xfrm>
          <a:off x="0" y="2393950"/>
          <a:ext cx="1174750" cy="27813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27511</xdr:rowOff>
    </xdr:from>
    <xdr:to>
      <xdr:col>0</xdr:col>
      <xdr:colOff>2374900</xdr:colOff>
      <xdr:row>12</xdr:row>
      <xdr:rowOff>120846</xdr:rowOff>
    </xdr:to>
    <xdr:sp>
      <xdr:nvSpPr>
        <xdr:cNvPr id="69" name="Rectangle: Rounded Corners 58">
          <a:hlinkClick xmlns:r="http://schemas.openxmlformats.org/officeDocument/2006/relationships" r:id="rId9"/>
        </xdr:cNvPr>
        <xdr:cNvSpPr/>
      </xdr:nvSpPr>
      <xdr:spPr>
        <a:xfrm>
          <a:off x="1200150" y="2072005"/>
          <a:ext cx="1174750" cy="27432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175668</xdr:rowOff>
    </xdr:from>
    <xdr:to>
      <xdr:col>1</xdr:col>
      <xdr:colOff>0</xdr:colOff>
      <xdr:row>14</xdr:row>
      <xdr:rowOff>91713</xdr:rowOff>
    </xdr:to>
    <xdr:sp>
      <xdr:nvSpPr>
        <xdr:cNvPr id="70" name="Rectangle: Rounded Corners 59">
          <a:hlinkClick xmlns:r="http://schemas.openxmlformats.org/officeDocument/2006/relationships" r:id="rId10"/>
        </xdr:cNvPr>
        <xdr:cNvSpPr/>
      </xdr:nvSpPr>
      <xdr:spPr>
        <a:xfrm>
          <a:off x="1200150" y="2400935"/>
          <a:ext cx="1174750" cy="27813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140380</xdr:rowOff>
    </xdr:from>
    <xdr:to>
      <xdr:col>0</xdr:col>
      <xdr:colOff>1770944</xdr:colOff>
      <xdr:row>16</xdr:row>
      <xdr:rowOff>56425</xdr:rowOff>
    </xdr:to>
    <xdr:sp>
      <xdr:nvSpPr>
        <xdr:cNvPr id="71" name="Rectangle: Rounded Corners 59">
          <a:hlinkClick xmlns:r="http://schemas.openxmlformats.org/officeDocument/2006/relationships" r:id="rId11"/>
        </xdr:cNvPr>
        <xdr:cNvSpPr/>
      </xdr:nvSpPr>
      <xdr:spPr>
        <a:xfrm>
          <a:off x="593090" y="2727960"/>
          <a:ext cx="1177290" cy="27749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650875</xdr:colOff>
      <xdr:row>5</xdr:row>
      <xdr:rowOff>31750</xdr:rowOff>
    </xdr:from>
    <xdr:ext cx="352425" cy="682625"/>
    <xdr:pic>
      <xdr:nvPicPr>
        <xdr:cNvPr id="22" name="image1.png" descr="Lambang Pramuka - Wikipedia bahasa Indonesia, ensiklopedia bebas"/>
        <xdr:cNvPicPr preferRelativeResize="0"/>
      </xdr:nvPicPr>
      <xdr:blipFill>
        <a:blip r:embed="rId1" cstate="print"/>
        <a:stretch>
          <a:fillRect/>
        </a:stretch>
      </xdr:blipFill>
      <xdr:spPr>
        <a:xfrm>
          <a:off x="5508625" y="936625"/>
          <a:ext cx="352425" cy="6826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23" name="Rectangle: Rounded Corners 56">
          <a:hlinkClick xmlns:r="http://schemas.openxmlformats.org/officeDocument/2006/relationships" r:id="rId2"/>
        </xdr:cNvPr>
        <xdr:cNvSpPr/>
      </xdr:nvSpPr>
      <xdr:spPr>
        <a:xfrm>
          <a:off x="0" y="72009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9</xdr:row>
      <xdr:rowOff>5637</xdr:rowOff>
    </xdr:to>
    <xdr:sp>
      <xdr:nvSpPr>
        <xdr:cNvPr id="24" name="Rectangle: Rounded Corners 57">
          <a:hlinkClick xmlns:r="http://schemas.openxmlformats.org/officeDocument/2006/relationships" r:id="rId3"/>
        </xdr:cNvPr>
        <xdr:cNvSpPr/>
      </xdr:nvSpPr>
      <xdr:spPr>
        <a:xfrm>
          <a:off x="0" y="1203325"/>
          <a:ext cx="117475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25" name="Rectangle: Rounded Corners 58">
          <a:hlinkClick xmlns:r="http://schemas.openxmlformats.org/officeDocument/2006/relationships" r:id="rId4"/>
        </xdr:cNvPr>
        <xdr:cNvSpPr/>
      </xdr:nvSpPr>
      <xdr:spPr>
        <a:xfrm>
          <a:off x="1200150" y="71374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9</xdr:row>
      <xdr:rowOff>5637</xdr:rowOff>
    </xdr:to>
    <xdr:sp>
      <xdr:nvSpPr>
        <xdr:cNvPr id="26" name="Rectangle: Rounded Corners 59">
          <a:hlinkClick xmlns:r="http://schemas.openxmlformats.org/officeDocument/2006/relationships" r:id="rId5"/>
        </xdr:cNvPr>
        <xdr:cNvSpPr/>
      </xdr:nvSpPr>
      <xdr:spPr>
        <a:xfrm>
          <a:off x="1200150" y="1203325"/>
          <a:ext cx="117729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27" name="Rectangle: Rounded Corners 60"/>
        <xdr:cNvSpPr/>
      </xdr:nvSpPr>
      <xdr:spPr>
        <a:xfrm>
          <a:off x="0" y="34861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114293</xdr:rowOff>
    </xdr:from>
    <xdr:to>
      <xdr:col>0</xdr:col>
      <xdr:colOff>1174750</xdr:colOff>
      <xdr:row>13</xdr:row>
      <xdr:rowOff>33859</xdr:rowOff>
    </xdr:to>
    <xdr:sp>
      <xdr:nvSpPr>
        <xdr:cNvPr id="28" name="Rectangle: Rounded Corners 56">
          <a:hlinkClick xmlns:r="http://schemas.openxmlformats.org/officeDocument/2006/relationships" r:id="rId6"/>
        </xdr:cNvPr>
        <xdr:cNvSpPr/>
      </xdr:nvSpPr>
      <xdr:spPr>
        <a:xfrm>
          <a:off x="0" y="2104390"/>
          <a:ext cx="117475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84659</xdr:rowOff>
    </xdr:from>
    <xdr:to>
      <xdr:col>0</xdr:col>
      <xdr:colOff>1174750</xdr:colOff>
      <xdr:row>15</xdr:row>
      <xdr:rowOff>151687</xdr:rowOff>
    </xdr:to>
    <xdr:sp>
      <xdr:nvSpPr>
        <xdr:cNvPr id="29" name="Rectangle: Rounded Corners 57">
          <a:hlinkClick xmlns:r="http://schemas.openxmlformats.org/officeDocument/2006/relationships" r:id="rId7"/>
        </xdr:cNvPr>
        <xdr:cNvSpPr/>
      </xdr:nvSpPr>
      <xdr:spPr>
        <a:xfrm>
          <a:off x="0" y="2580005"/>
          <a:ext cx="1174750" cy="4286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107943</xdr:rowOff>
    </xdr:from>
    <xdr:to>
      <xdr:col>1</xdr:col>
      <xdr:colOff>2822</xdr:colOff>
      <xdr:row>13</xdr:row>
      <xdr:rowOff>27509</xdr:rowOff>
    </xdr:to>
    <xdr:sp>
      <xdr:nvSpPr>
        <xdr:cNvPr id="30" name="Rectangle: Rounded Corners 58">
          <a:hlinkClick xmlns:r="http://schemas.openxmlformats.org/officeDocument/2006/relationships" r:id="rId8"/>
        </xdr:cNvPr>
        <xdr:cNvSpPr/>
      </xdr:nvSpPr>
      <xdr:spPr>
        <a:xfrm>
          <a:off x="1200150" y="2098040"/>
          <a:ext cx="117729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84659</xdr:rowOff>
    </xdr:from>
    <xdr:to>
      <xdr:col>1</xdr:col>
      <xdr:colOff>2822</xdr:colOff>
      <xdr:row>15</xdr:row>
      <xdr:rowOff>151687</xdr:rowOff>
    </xdr:to>
    <xdr:sp>
      <xdr:nvSpPr>
        <xdr:cNvPr id="31" name="Rectangle: Rounded Corners 59">
          <a:hlinkClick xmlns:r="http://schemas.openxmlformats.org/officeDocument/2006/relationships" r:id="rId9"/>
        </xdr:cNvPr>
        <xdr:cNvSpPr/>
      </xdr:nvSpPr>
      <xdr:spPr>
        <a:xfrm>
          <a:off x="1200150" y="2580005"/>
          <a:ext cx="1177290" cy="4286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100887</xdr:rowOff>
    </xdr:from>
    <xdr:to>
      <xdr:col>1</xdr:col>
      <xdr:colOff>2822</xdr:colOff>
      <xdr:row>11</xdr:row>
      <xdr:rowOff>38093</xdr:rowOff>
    </xdr:to>
    <xdr:sp>
      <xdr:nvSpPr>
        <xdr:cNvPr id="32" name="Rectangle: Rounded Corners 60"/>
        <xdr:cNvSpPr/>
      </xdr:nvSpPr>
      <xdr:spPr>
        <a:xfrm>
          <a:off x="0" y="1729105"/>
          <a:ext cx="2377440" cy="29908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17</xdr:row>
      <xdr:rowOff>124171</xdr:rowOff>
    </xdr:from>
    <xdr:to>
      <xdr:col>0</xdr:col>
      <xdr:colOff>1174750</xdr:colOff>
      <xdr:row>18</xdr:row>
      <xdr:rowOff>158037</xdr:rowOff>
    </xdr:to>
    <xdr:sp>
      <xdr:nvSpPr>
        <xdr:cNvPr id="33" name="Rectangle: Rounded Corners 56">
          <a:hlinkClick xmlns:r="http://schemas.openxmlformats.org/officeDocument/2006/relationships" r:id="rId10"/>
        </xdr:cNvPr>
        <xdr:cNvSpPr/>
      </xdr:nvSpPr>
      <xdr:spPr>
        <a:xfrm>
          <a:off x="0" y="3457575"/>
          <a:ext cx="117475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18</xdr:row>
      <xdr:rowOff>202487</xdr:rowOff>
    </xdr:from>
    <xdr:to>
      <xdr:col>0</xdr:col>
      <xdr:colOff>1174750</xdr:colOff>
      <xdr:row>19</xdr:row>
      <xdr:rowOff>234943</xdr:rowOff>
    </xdr:to>
    <xdr:sp>
      <xdr:nvSpPr>
        <xdr:cNvPr id="34" name="Rectangle: Rounded Corners 57">
          <a:hlinkClick xmlns:r="http://schemas.openxmlformats.org/officeDocument/2006/relationships" r:id="rId11"/>
        </xdr:cNvPr>
        <xdr:cNvSpPr/>
      </xdr:nvSpPr>
      <xdr:spPr>
        <a:xfrm>
          <a:off x="0" y="3811905"/>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117821</xdr:rowOff>
    </xdr:from>
    <xdr:to>
      <xdr:col>1</xdr:col>
      <xdr:colOff>2822</xdr:colOff>
      <xdr:row>18</xdr:row>
      <xdr:rowOff>151687</xdr:rowOff>
    </xdr:to>
    <xdr:sp>
      <xdr:nvSpPr>
        <xdr:cNvPr id="35" name="Rectangle: Rounded Corners 58">
          <a:hlinkClick xmlns:r="http://schemas.openxmlformats.org/officeDocument/2006/relationships" r:id="rId12"/>
        </xdr:cNvPr>
        <xdr:cNvSpPr/>
      </xdr:nvSpPr>
      <xdr:spPr>
        <a:xfrm>
          <a:off x="1200150" y="3451225"/>
          <a:ext cx="117729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208837</xdr:rowOff>
    </xdr:from>
    <xdr:to>
      <xdr:col>1</xdr:col>
      <xdr:colOff>2822</xdr:colOff>
      <xdr:row>19</xdr:row>
      <xdr:rowOff>241293</xdr:rowOff>
    </xdr:to>
    <xdr:sp>
      <xdr:nvSpPr>
        <xdr:cNvPr id="36" name="Rectangle: Rounded Corners 59">
          <a:hlinkClick xmlns:r="http://schemas.openxmlformats.org/officeDocument/2006/relationships" r:id="rId13"/>
        </xdr:cNvPr>
        <xdr:cNvSpPr/>
      </xdr:nvSpPr>
      <xdr:spPr>
        <a:xfrm>
          <a:off x="1200150" y="3818255"/>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45854</xdr:rowOff>
    </xdr:from>
    <xdr:to>
      <xdr:col>1</xdr:col>
      <xdr:colOff>2822</xdr:colOff>
      <xdr:row>17</xdr:row>
      <xdr:rowOff>47971</xdr:rowOff>
    </xdr:to>
    <xdr:sp>
      <xdr:nvSpPr>
        <xdr:cNvPr id="37" name="Rectangle: Rounded Corners 60"/>
        <xdr:cNvSpPr/>
      </xdr:nvSpPr>
      <xdr:spPr>
        <a:xfrm>
          <a:off x="0" y="308419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20</xdr:row>
      <xdr:rowOff>12693</xdr:rowOff>
    </xdr:from>
    <xdr:to>
      <xdr:col>0</xdr:col>
      <xdr:colOff>1174750</xdr:colOff>
      <xdr:row>21</xdr:row>
      <xdr:rowOff>41621</xdr:rowOff>
    </xdr:to>
    <xdr:sp>
      <xdr:nvSpPr>
        <xdr:cNvPr id="38" name="Rectangle: Rounded Corners 57">
          <a:hlinkClick xmlns:r="http://schemas.openxmlformats.org/officeDocument/2006/relationships" r:id="rId14"/>
        </xdr:cNvPr>
        <xdr:cNvSpPr/>
      </xdr:nvSpPr>
      <xdr:spPr>
        <a:xfrm>
          <a:off x="0" y="417449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19043</xdr:rowOff>
    </xdr:from>
    <xdr:to>
      <xdr:col>1</xdr:col>
      <xdr:colOff>2822</xdr:colOff>
      <xdr:row>21</xdr:row>
      <xdr:rowOff>47971</xdr:rowOff>
    </xdr:to>
    <xdr:sp>
      <xdr:nvSpPr>
        <xdr:cNvPr id="39" name="Rectangle: Rounded Corners 59">
          <a:hlinkClick xmlns:r="http://schemas.openxmlformats.org/officeDocument/2006/relationships" r:id="rId15"/>
        </xdr:cNvPr>
        <xdr:cNvSpPr/>
      </xdr:nvSpPr>
      <xdr:spPr>
        <a:xfrm>
          <a:off x="1200150" y="418084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40" name="Rectangle: Rounded Corners 60">
          <a:hlinkClick xmlns:r="http://schemas.openxmlformats.org/officeDocument/2006/relationships" r:id="rId1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oneCellAnchor>
    <xdr:from>
      <xdr:col>3</xdr:col>
      <xdr:colOff>3419475</xdr:colOff>
      <xdr:row>1</xdr:row>
      <xdr:rowOff>47625</xdr:rowOff>
    </xdr:from>
    <xdr:ext cx="304800" cy="600075"/>
    <xdr:pic>
      <xdr:nvPicPr>
        <xdr:cNvPr id="2" name="image1.png" descr="Lambang Pramuka - Wikipedia bahasa Indonesia, ensiklopedia bebas" title="Image"/>
        <xdr:cNvPicPr preferRelativeResize="0"/>
      </xdr:nvPicPr>
      <xdr:blipFill>
        <a:blip r:embed="rId1" cstate="print"/>
        <a:stretch>
          <a:fillRect/>
        </a:stretch>
      </xdr:blipFill>
      <xdr:spPr>
        <a:xfrm>
          <a:off x="5248275" y="219075"/>
          <a:ext cx="304800" cy="600075"/>
        </a:xfrm>
        <a:prstGeom prst="rect">
          <a:avLst/>
        </a:prstGeom>
        <a:noFill/>
      </xdr:spPr>
    </xdr:pic>
    <xdr:clientData fLocksWithSheet="0"/>
  </xdr:oneCellAnchor>
</xdr:wsDr>
</file>

<file path=xl/drawings/drawing21.xml><?xml version="1.0" encoding="utf-8"?>
<xdr:wsDr xmlns:xdr="http://schemas.openxmlformats.org/drawingml/2006/spreadsheetDrawing" xmlns:r="http://schemas.openxmlformats.org/officeDocument/2006/relationships" xmlns:a="http://schemas.openxmlformats.org/drawingml/2006/main">
  <xdr:oneCellAnchor>
    <xdr:from>
      <xdr:col>7</xdr:col>
      <xdr:colOff>599017</xdr:colOff>
      <xdr:row>1</xdr:row>
      <xdr:rowOff>160867</xdr:rowOff>
    </xdr:from>
    <xdr:ext cx="266700" cy="542925"/>
    <xdr:pic>
      <xdr:nvPicPr>
        <xdr:cNvPr id="2" name="image1.png" descr="Lambang Pramuka - Wikipedia bahasa Indonesia, ensiklopedia bebas" title="Image"/>
        <xdr:cNvPicPr preferRelativeResize="0"/>
      </xdr:nvPicPr>
      <xdr:blipFill>
        <a:blip r:embed="rId1" cstate="print"/>
        <a:stretch>
          <a:fillRect/>
        </a:stretch>
      </xdr:blipFill>
      <xdr:spPr>
        <a:xfrm>
          <a:off x="7526655" y="341630"/>
          <a:ext cx="266700" cy="542925"/>
        </a:xfrm>
        <a:prstGeom prst="rect">
          <a:avLst/>
        </a:prstGeom>
        <a:noFill/>
      </xdr:spPr>
    </xdr:pic>
    <xdr:clientData fLocksWithSheet="0"/>
  </xdr:oneCellAnchor>
  <xdr:twoCellAnchor>
    <xdr:from>
      <xdr:col>0</xdr:col>
      <xdr:colOff>0</xdr:colOff>
      <xdr:row>4</xdr:row>
      <xdr:rowOff>5637</xdr:rowOff>
    </xdr:from>
    <xdr:to>
      <xdr:col>0</xdr:col>
      <xdr:colOff>1174750</xdr:colOff>
      <xdr:row>6</xdr:row>
      <xdr:rowOff>174265</xdr:rowOff>
    </xdr:to>
    <xdr:sp>
      <xdr:nvSpPr>
        <xdr:cNvPr id="3" name="Rectangle: Rounded Corners 56">
          <a:hlinkClick xmlns:r="http://schemas.openxmlformats.org/officeDocument/2006/relationships" r:id="rId2"/>
        </xdr:cNvPr>
        <xdr:cNvSpPr/>
      </xdr:nvSpPr>
      <xdr:spPr>
        <a:xfrm>
          <a:off x="0" y="728980"/>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7</xdr:row>
      <xdr:rowOff>13399</xdr:rowOff>
    </xdr:from>
    <xdr:to>
      <xdr:col>0</xdr:col>
      <xdr:colOff>1174750</xdr:colOff>
      <xdr:row>9</xdr:row>
      <xdr:rowOff>46559</xdr:rowOff>
    </xdr:to>
    <xdr:sp>
      <xdr:nvSpPr>
        <xdr:cNvPr id="4" name="Rectangle: Rounded Corners 57">
          <a:hlinkClick xmlns:r="http://schemas.openxmlformats.org/officeDocument/2006/relationships" r:id="rId3"/>
        </xdr:cNvPr>
        <xdr:cNvSpPr/>
      </xdr:nvSpPr>
      <xdr:spPr>
        <a:xfrm>
          <a:off x="0" y="1203960"/>
          <a:ext cx="1174750" cy="4235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175676</xdr:rowOff>
    </xdr:from>
    <xdr:to>
      <xdr:col>0</xdr:col>
      <xdr:colOff>2374900</xdr:colOff>
      <xdr:row>6</xdr:row>
      <xdr:rowOff>167915</xdr:rowOff>
    </xdr:to>
    <xdr:sp>
      <xdr:nvSpPr>
        <xdr:cNvPr id="5" name="Rectangle: Rounded Corners 58">
          <a:hlinkClick xmlns:r="http://schemas.openxmlformats.org/officeDocument/2006/relationships" r:id="rId4"/>
        </xdr:cNvPr>
        <xdr:cNvSpPr/>
      </xdr:nvSpPr>
      <xdr:spPr>
        <a:xfrm>
          <a:off x="1200150" y="718185"/>
          <a:ext cx="117475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7</xdr:row>
      <xdr:rowOff>13399</xdr:rowOff>
    </xdr:from>
    <xdr:to>
      <xdr:col>1</xdr:col>
      <xdr:colOff>0</xdr:colOff>
      <xdr:row>9</xdr:row>
      <xdr:rowOff>46559</xdr:rowOff>
    </xdr:to>
    <xdr:sp>
      <xdr:nvSpPr>
        <xdr:cNvPr id="6" name="Rectangle: Rounded Corners 59">
          <a:hlinkClick xmlns:r="http://schemas.openxmlformats.org/officeDocument/2006/relationships" r:id="rId5"/>
        </xdr:cNvPr>
        <xdr:cNvSpPr/>
      </xdr:nvSpPr>
      <xdr:spPr>
        <a:xfrm>
          <a:off x="1200150" y="1203960"/>
          <a:ext cx="1174750" cy="4235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169326</xdr:rowOff>
    </xdr:from>
    <xdr:to>
      <xdr:col>0</xdr:col>
      <xdr:colOff>2374900</xdr:colOff>
      <xdr:row>3</xdr:row>
      <xdr:rowOff>107237</xdr:rowOff>
    </xdr:to>
    <xdr:sp>
      <xdr:nvSpPr>
        <xdr:cNvPr id="7" name="Rectangle: Rounded Corners 60"/>
        <xdr:cNvSpPr/>
      </xdr:nvSpPr>
      <xdr:spPr>
        <a:xfrm>
          <a:off x="0" y="349885"/>
          <a:ext cx="237490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158037</xdr:rowOff>
    </xdr:from>
    <xdr:to>
      <xdr:col>0</xdr:col>
      <xdr:colOff>1174750</xdr:colOff>
      <xdr:row>14</xdr:row>
      <xdr:rowOff>50087</xdr:rowOff>
    </xdr:to>
    <xdr:sp>
      <xdr:nvSpPr>
        <xdr:cNvPr id="8" name="Rectangle: Rounded Corners 56">
          <a:hlinkClick xmlns:r="http://schemas.openxmlformats.org/officeDocument/2006/relationships" r:id="rId6"/>
        </xdr:cNvPr>
        <xdr:cNvSpPr/>
      </xdr:nvSpPr>
      <xdr:spPr>
        <a:xfrm>
          <a:off x="0" y="2100580"/>
          <a:ext cx="1174750" cy="4349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14</xdr:row>
      <xdr:rowOff>100887</xdr:rowOff>
    </xdr:from>
    <xdr:to>
      <xdr:col>0</xdr:col>
      <xdr:colOff>1174750</xdr:colOff>
      <xdr:row>16</xdr:row>
      <xdr:rowOff>170737</xdr:rowOff>
    </xdr:to>
    <xdr:sp>
      <xdr:nvSpPr>
        <xdr:cNvPr id="9" name="Rectangle: Rounded Corners 57">
          <a:hlinkClick xmlns:r="http://schemas.openxmlformats.org/officeDocument/2006/relationships" r:id="rId7"/>
        </xdr:cNvPr>
        <xdr:cNvSpPr/>
      </xdr:nvSpPr>
      <xdr:spPr>
        <a:xfrm>
          <a:off x="0" y="2586355"/>
          <a:ext cx="1174750" cy="43180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151687</xdr:rowOff>
    </xdr:from>
    <xdr:to>
      <xdr:col>1</xdr:col>
      <xdr:colOff>0</xdr:colOff>
      <xdr:row>14</xdr:row>
      <xdr:rowOff>43737</xdr:rowOff>
    </xdr:to>
    <xdr:sp>
      <xdr:nvSpPr>
        <xdr:cNvPr id="10" name="Rectangle: Rounded Corners 58">
          <a:hlinkClick xmlns:r="http://schemas.openxmlformats.org/officeDocument/2006/relationships" r:id="rId8"/>
        </xdr:cNvPr>
        <xdr:cNvSpPr/>
      </xdr:nvSpPr>
      <xdr:spPr>
        <a:xfrm>
          <a:off x="1200150" y="2094230"/>
          <a:ext cx="1174750" cy="4349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14</xdr:row>
      <xdr:rowOff>100887</xdr:rowOff>
    </xdr:from>
    <xdr:to>
      <xdr:col>1</xdr:col>
      <xdr:colOff>0</xdr:colOff>
      <xdr:row>16</xdr:row>
      <xdr:rowOff>170737</xdr:rowOff>
    </xdr:to>
    <xdr:sp>
      <xdr:nvSpPr>
        <xdr:cNvPr id="11" name="Rectangle: Rounded Corners 59">
          <a:hlinkClick xmlns:r="http://schemas.openxmlformats.org/officeDocument/2006/relationships" r:id="rId9"/>
        </xdr:cNvPr>
        <xdr:cNvSpPr/>
      </xdr:nvSpPr>
      <xdr:spPr>
        <a:xfrm>
          <a:off x="1200150" y="2586355"/>
          <a:ext cx="1174750" cy="43180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141809</xdr:rowOff>
    </xdr:from>
    <xdr:to>
      <xdr:col>1</xdr:col>
      <xdr:colOff>0</xdr:colOff>
      <xdr:row>11</xdr:row>
      <xdr:rowOff>81837</xdr:rowOff>
    </xdr:to>
    <xdr:sp>
      <xdr:nvSpPr>
        <xdr:cNvPr id="12" name="Rectangle: Rounded Corners 60"/>
        <xdr:cNvSpPr/>
      </xdr:nvSpPr>
      <xdr:spPr>
        <a:xfrm>
          <a:off x="0" y="1722755"/>
          <a:ext cx="2374900" cy="30162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19</xdr:row>
      <xdr:rowOff>83954</xdr:rowOff>
    </xdr:from>
    <xdr:to>
      <xdr:col>0</xdr:col>
      <xdr:colOff>1174750</xdr:colOff>
      <xdr:row>20</xdr:row>
      <xdr:rowOff>214481</xdr:rowOff>
    </xdr:to>
    <xdr:sp>
      <xdr:nvSpPr>
        <xdr:cNvPr id="13" name="Rectangle: Rounded Corners 56">
          <a:hlinkClick xmlns:r="http://schemas.openxmlformats.org/officeDocument/2006/relationships" r:id="rId10"/>
        </xdr:cNvPr>
        <xdr:cNvSpPr/>
      </xdr:nvSpPr>
      <xdr:spPr>
        <a:xfrm>
          <a:off x="0" y="3474720"/>
          <a:ext cx="1174750" cy="31115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20</xdr:row>
      <xdr:rowOff>258931</xdr:rowOff>
    </xdr:from>
    <xdr:to>
      <xdr:col>0</xdr:col>
      <xdr:colOff>1174750</xdr:colOff>
      <xdr:row>21</xdr:row>
      <xdr:rowOff>211660</xdr:rowOff>
    </xdr:to>
    <xdr:sp>
      <xdr:nvSpPr>
        <xdr:cNvPr id="14" name="Rectangle: Rounded Corners 57">
          <a:hlinkClick xmlns:r="http://schemas.openxmlformats.org/officeDocument/2006/relationships" r:id="rId11"/>
        </xdr:cNvPr>
        <xdr:cNvSpPr/>
      </xdr:nvSpPr>
      <xdr:spPr>
        <a:xfrm>
          <a:off x="0" y="383032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19</xdr:row>
      <xdr:rowOff>77604</xdr:rowOff>
    </xdr:from>
    <xdr:to>
      <xdr:col>1</xdr:col>
      <xdr:colOff>0</xdr:colOff>
      <xdr:row>20</xdr:row>
      <xdr:rowOff>208131</xdr:rowOff>
    </xdr:to>
    <xdr:sp>
      <xdr:nvSpPr>
        <xdr:cNvPr id="15" name="Rectangle: Rounded Corners 58">
          <a:hlinkClick xmlns:r="http://schemas.openxmlformats.org/officeDocument/2006/relationships" r:id="rId12"/>
        </xdr:cNvPr>
        <xdr:cNvSpPr/>
      </xdr:nvSpPr>
      <xdr:spPr>
        <a:xfrm>
          <a:off x="1200150" y="3468370"/>
          <a:ext cx="1174750" cy="31115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265281</xdr:rowOff>
    </xdr:from>
    <xdr:to>
      <xdr:col>1</xdr:col>
      <xdr:colOff>0</xdr:colOff>
      <xdr:row>21</xdr:row>
      <xdr:rowOff>218010</xdr:rowOff>
    </xdr:to>
    <xdr:sp>
      <xdr:nvSpPr>
        <xdr:cNvPr id="16" name="Rectangle: Rounded Corners 59">
          <a:hlinkClick xmlns:r="http://schemas.openxmlformats.org/officeDocument/2006/relationships" r:id="rId13"/>
        </xdr:cNvPr>
        <xdr:cNvSpPr/>
      </xdr:nvSpPr>
      <xdr:spPr>
        <a:xfrm>
          <a:off x="1200150" y="383667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66315</xdr:rowOff>
    </xdr:from>
    <xdr:to>
      <xdr:col>1</xdr:col>
      <xdr:colOff>0</xdr:colOff>
      <xdr:row>19</xdr:row>
      <xdr:rowOff>7754</xdr:rowOff>
    </xdr:to>
    <xdr:sp>
      <xdr:nvSpPr>
        <xdr:cNvPr id="17" name="Rectangle: Rounded Corners 60"/>
        <xdr:cNvSpPr/>
      </xdr:nvSpPr>
      <xdr:spPr>
        <a:xfrm>
          <a:off x="0" y="3094990"/>
          <a:ext cx="2374900" cy="3035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21</xdr:row>
      <xdr:rowOff>262460</xdr:rowOff>
    </xdr:from>
    <xdr:to>
      <xdr:col>0</xdr:col>
      <xdr:colOff>1174750</xdr:colOff>
      <xdr:row>22</xdr:row>
      <xdr:rowOff>176382</xdr:rowOff>
    </xdr:to>
    <xdr:sp>
      <xdr:nvSpPr>
        <xdr:cNvPr id="18" name="Rectangle: Rounded Corners 57">
          <a:hlinkClick xmlns:r="http://schemas.openxmlformats.org/officeDocument/2006/relationships" r:id="rId14"/>
        </xdr:cNvPr>
        <xdr:cNvSpPr/>
      </xdr:nvSpPr>
      <xdr:spPr>
        <a:xfrm>
          <a:off x="0" y="4189730"/>
          <a:ext cx="1174750" cy="30416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21</xdr:row>
      <xdr:rowOff>268810</xdr:rowOff>
    </xdr:from>
    <xdr:to>
      <xdr:col>1</xdr:col>
      <xdr:colOff>0</xdr:colOff>
      <xdr:row>23</xdr:row>
      <xdr:rowOff>6343</xdr:rowOff>
    </xdr:to>
    <xdr:sp>
      <xdr:nvSpPr>
        <xdr:cNvPr id="19" name="Rectangle: Rounded Corners 59">
          <a:hlinkClick xmlns:r="http://schemas.openxmlformats.org/officeDocument/2006/relationships" r:id="rId15"/>
        </xdr:cNvPr>
        <xdr:cNvSpPr/>
      </xdr:nvSpPr>
      <xdr:spPr>
        <a:xfrm>
          <a:off x="1200150" y="419608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114300</xdr:rowOff>
    </xdr:to>
    <xdr:sp>
      <xdr:nvSpPr>
        <xdr:cNvPr id="20" name="Rectangle: Rounded Corners 60">
          <a:hlinkClick xmlns:r="http://schemas.openxmlformats.org/officeDocument/2006/relationships" r:id="rId16"/>
        </xdr:cNvPr>
        <xdr:cNvSpPr/>
      </xdr:nvSpPr>
      <xdr:spPr>
        <a:xfrm>
          <a:off x="0" y="0"/>
          <a:ext cx="2374900" cy="29527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7</xdr:col>
      <xdr:colOff>599017</xdr:colOff>
      <xdr:row>1</xdr:row>
      <xdr:rowOff>160867</xdr:rowOff>
    </xdr:from>
    <xdr:ext cx="266700" cy="542925"/>
    <xdr:pic>
      <xdr:nvPicPr>
        <xdr:cNvPr id="21" name="image1.png" descr="Lambang Pramuka - Wikipedia bahasa Indonesia, ensiklopedia bebas" title="Image"/>
        <xdr:cNvPicPr preferRelativeResize="0"/>
      </xdr:nvPicPr>
      <xdr:blipFill>
        <a:blip r:embed="rId1" cstate="print"/>
        <a:stretch>
          <a:fillRect/>
        </a:stretch>
      </xdr:blipFill>
      <xdr:spPr>
        <a:xfrm>
          <a:off x="7526655" y="341630"/>
          <a:ext cx="266700" cy="542925"/>
        </a:xfrm>
        <a:prstGeom prst="rect">
          <a:avLst/>
        </a:prstGeom>
        <a:noFill/>
      </xdr:spPr>
    </xdr:pic>
    <xdr:clientData fLocksWithSheet="0"/>
  </xdr:oneCellAnchor>
</xdr:wsDr>
</file>

<file path=xl/drawings/drawing22.xml><?xml version="1.0" encoding="utf-8"?>
<xdr:wsDr xmlns:xdr="http://schemas.openxmlformats.org/drawingml/2006/spreadsheetDrawing" xmlns:r="http://schemas.openxmlformats.org/officeDocument/2006/relationships" xmlns:a="http://schemas.openxmlformats.org/drawingml/2006/main">
  <xdr:oneCellAnchor>
    <xdr:from>
      <xdr:col>7</xdr:col>
      <xdr:colOff>1246184</xdr:colOff>
      <xdr:row>0</xdr:row>
      <xdr:rowOff>115885</xdr:rowOff>
    </xdr:from>
    <xdr:ext cx="304800" cy="628650"/>
    <xdr:pic>
      <xdr:nvPicPr>
        <xdr:cNvPr id="2" name="image1.png" descr="Lambang Pramuka - Wikipedia bahasa Indonesia, ensiklopedia bebas" title="Image"/>
        <xdr:cNvPicPr preferRelativeResize="0"/>
      </xdr:nvPicPr>
      <xdr:blipFill>
        <a:blip r:embed="rId1" cstate="print"/>
        <a:stretch>
          <a:fillRect/>
        </a:stretch>
      </xdr:blipFill>
      <xdr:spPr>
        <a:xfrm>
          <a:off x="7429500" y="115570"/>
          <a:ext cx="304800" cy="628650"/>
        </a:xfrm>
        <a:prstGeom prst="rect">
          <a:avLst/>
        </a:prstGeom>
        <a:noFill/>
      </xdr:spPr>
    </xdr:pic>
    <xdr:clientData fLocksWithSheet="0"/>
  </xdr:oneCellAnchor>
  <xdr:twoCellAnchor>
    <xdr:from>
      <xdr:col>0</xdr:col>
      <xdr:colOff>0</xdr:colOff>
      <xdr:row>3</xdr:row>
      <xdr:rowOff>88893</xdr:rowOff>
    </xdr:from>
    <xdr:to>
      <xdr:col>0</xdr:col>
      <xdr:colOff>1174750</xdr:colOff>
      <xdr:row>5</xdr:row>
      <xdr:rowOff>136871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5</xdr:row>
      <xdr:rowOff>187671</xdr:rowOff>
    </xdr:from>
    <xdr:to>
      <xdr:col>0</xdr:col>
      <xdr:colOff>1174750</xdr:colOff>
      <xdr:row>8</xdr:row>
      <xdr:rowOff>37387</xdr:rowOff>
    </xdr:to>
    <xdr:sp>
      <xdr:nvSpPr>
        <xdr:cNvPr id="4"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82543</xdr:rowOff>
    </xdr:from>
    <xdr:to>
      <xdr:col>1</xdr:col>
      <xdr:colOff>0</xdr:colOff>
      <xdr:row>5</xdr:row>
      <xdr:rowOff>130521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5</xdr:row>
      <xdr:rowOff>187671</xdr:rowOff>
    </xdr:from>
    <xdr:to>
      <xdr:col>1</xdr:col>
      <xdr:colOff>2822</xdr:colOff>
      <xdr:row>8</xdr:row>
      <xdr:rowOff>37387</xdr:rowOff>
    </xdr:to>
    <xdr:sp>
      <xdr:nvSpPr>
        <xdr:cNvPr id="6"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79015</xdr:rowOff>
    </xdr:from>
    <xdr:to>
      <xdr:col>1</xdr:col>
      <xdr:colOff>0</xdr:colOff>
      <xdr:row>3</xdr:row>
      <xdr:rowOff>14104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10</xdr:row>
      <xdr:rowOff>57143</xdr:rowOff>
    </xdr:from>
    <xdr:to>
      <xdr:col>0</xdr:col>
      <xdr:colOff>1174750</xdr:colOff>
      <xdr:row>12</xdr:row>
      <xdr:rowOff>122759</xdr:rowOff>
    </xdr:to>
    <xdr:sp>
      <xdr:nvSpPr>
        <xdr:cNvPr id="8"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12</xdr:row>
      <xdr:rowOff>173559</xdr:rowOff>
    </xdr:from>
    <xdr:to>
      <xdr:col>0</xdr:col>
      <xdr:colOff>1174750</xdr:colOff>
      <xdr:row>14</xdr:row>
      <xdr:rowOff>240587</xdr:rowOff>
    </xdr:to>
    <xdr:sp>
      <xdr:nvSpPr>
        <xdr:cNvPr id="9"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10</xdr:row>
      <xdr:rowOff>50793</xdr:rowOff>
    </xdr:from>
    <xdr:to>
      <xdr:col>1</xdr:col>
      <xdr:colOff>2822</xdr:colOff>
      <xdr:row>12</xdr:row>
      <xdr:rowOff>116409</xdr:rowOff>
    </xdr:to>
    <xdr:sp>
      <xdr:nvSpPr>
        <xdr:cNvPr id="10"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12</xdr:row>
      <xdr:rowOff>173559</xdr:rowOff>
    </xdr:from>
    <xdr:to>
      <xdr:col>1</xdr:col>
      <xdr:colOff>2822</xdr:colOff>
      <xdr:row>14</xdr:row>
      <xdr:rowOff>240587</xdr:rowOff>
    </xdr:to>
    <xdr:sp>
      <xdr:nvSpPr>
        <xdr:cNvPr id="11"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132637</xdr:rowOff>
    </xdr:from>
    <xdr:to>
      <xdr:col>1</xdr:col>
      <xdr:colOff>2822</xdr:colOff>
      <xdr:row>9</xdr:row>
      <xdr:rowOff>158743</xdr:rowOff>
    </xdr:to>
    <xdr:sp>
      <xdr:nvSpPr>
        <xdr:cNvPr id="12"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15</xdr:row>
      <xdr:rowOff>149571</xdr:rowOff>
    </xdr:from>
    <xdr:to>
      <xdr:col>0</xdr:col>
      <xdr:colOff>1174750</xdr:colOff>
      <xdr:row>17</xdr:row>
      <xdr:rowOff>100887</xdr:rowOff>
    </xdr:to>
    <xdr:sp>
      <xdr:nvSpPr>
        <xdr:cNvPr id="13" name="Rectangle: Rounded Corners 56">
          <a:hlinkClick xmlns:r="http://schemas.openxmlformats.org/officeDocument/2006/relationships" r:id="rId10"/>
        </xdr:cNvPr>
        <xdr:cNvSpPr/>
      </xdr:nvSpPr>
      <xdr:spPr>
        <a:xfrm>
          <a:off x="0" y="340677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145337</xdr:rowOff>
    </xdr:from>
    <xdr:to>
      <xdr:col>0</xdr:col>
      <xdr:colOff>1174750</xdr:colOff>
      <xdr:row>19</xdr:row>
      <xdr:rowOff>95243</xdr:rowOff>
    </xdr:to>
    <xdr:sp>
      <xdr:nvSpPr>
        <xdr:cNvPr id="14" name="Rectangle: Rounded Corners 57">
          <a:hlinkClick xmlns:r="http://schemas.openxmlformats.org/officeDocument/2006/relationships" r:id="rId11"/>
        </xdr:cNvPr>
        <xdr:cNvSpPr/>
      </xdr:nvSpPr>
      <xdr:spPr>
        <a:xfrm>
          <a:off x="0" y="375793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15</xdr:row>
      <xdr:rowOff>143221</xdr:rowOff>
    </xdr:from>
    <xdr:to>
      <xdr:col>1</xdr:col>
      <xdr:colOff>2822</xdr:colOff>
      <xdr:row>17</xdr:row>
      <xdr:rowOff>94537</xdr:rowOff>
    </xdr:to>
    <xdr:sp>
      <xdr:nvSpPr>
        <xdr:cNvPr id="15" name="Rectangle: Rounded Corners 58">
          <a:hlinkClick xmlns:r="http://schemas.openxmlformats.org/officeDocument/2006/relationships" r:id="rId12"/>
        </xdr:cNvPr>
        <xdr:cNvSpPr/>
      </xdr:nvSpPr>
      <xdr:spPr>
        <a:xfrm>
          <a:off x="1200150" y="340042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151687</xdr:rowOff>
    </xdr:from>
    <xdr:to>
      <xdr:col>1</xdr:col>
      <xdr:colOff>2822</xdr:colOff>
      <xdr:row>19</xdr:row>
      <xdr:rowOff>101593</xdr:rowOff>
    </xdr:to>
    <xdr:sp>
      <xdr:nvSpPr>
        <xdr:cNvPr id="16" name="Rectangle: Rounded Corners 59">
          <a:hlinkClick xmlns:r="http://schemas.openxmlformats.org/officeDocument/2006/relationships" r:id="rId13"/>
        </xdr:cNvPr>
        <xdr:cNvSpPr/>
      </xdr:nvSpPr>
      <xdr:spPr>
        <a:xfrm>
          <a:off x="1200150" y="376428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14</xdr:row>
      <xdr:rowOff>312554</xdr:rowOff>
    </xdr:from>
    <xdr:to>
      <xdr:col>1</xdr:col>
      <xdr:colOff>2822</xdr:colOff>
      <xdr:row>15</xdr:row>
      <xdr:rowOff>73371</xdr:rowOff>
    </xdr:to>
    <xdr:sp>
      <xdr:nvSpPr>
        <xdr:cNvPr id="17" name="Rectangle: Rounded Corners 60"/>
        <xdr:cNvSpPr/>
      </xdr:nvSpPr>
      <xdr:spPr>
        <a:xfrm>
          <a:off x="0" y="303657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19</xdr:row>
      <xdr:rowOff>146043</xdr:rowOff>
    </xdr:from>
    <xdr:to>
      <xdr:col>0</xdr:col>
      <xdr:colOff>1174750</xdr:colOff>
      <xdr:row>21</xdr:row>
      <xdr:rowOff>86071</xdr:rowOff>
    </xdr:to>
    <xdr:sp>
      <xdr:nvSpPr>
        <xdr:cNvPr id="18" name="Rectangle: Rounded Corners 57">
          <a:hlinkClick xmlns:r="http://schemas.openxmlformats.org/officeDocument/2006/relationships" r:id="rId14"/>
        </xdr:cNvPr>
        <xdr:cNvSpPr/>
      </xdr:nvSpPr>
      <xdr:spPr>
        <a:xfrm>
          <a:off x="0" y="4114165"/>
          <a:ext cx="1174750" cy="2959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19</xdr:row>
      <xdr:rowOff>152393</xdr:rowOff>
    </xdr:from>
    <xdr:to>
      <xdr:col>1</xdr:col>
      <xdr:colOff>2822</xdr:colOff>
      <xdr:row>21</xdr:row>
      <xdr:rowOff>92421</xdr:rowOff>
    </xdr:to>
    <xdr:sp>
      <xdr:nvSpPr>
        <xdr:cNvPr id="19" name="Rectangle: Rounded Corners 59">
          <a:hlinkClick xmlns:r="http://schemas.openxmlformats.org/officeDocument/2006/relationships" r:id="rId15"/>
        </xdr:cNvPr>
        <xdr:cNvSpPr/>
      </xdr:nvSpPr>
      <xdr:spPr>
        <a:xfrm>
          <a:off x="1200150" y="4120515"/>
          <a:ext cx="1177290" cy="2959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23989</xdr:rowOff>
    </xdr:to>
    <xdr:sp>
      <xdr:nvSpPr>
        <xdr:cNvPr id="20"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7</xdr:col>
      <xdr:colOff>1246184</xdr:colOff>
      <xdr:row>0</xdr:row>
      <xdr:rowOff>115885</xdr:rowOff>
    </xdr:from>
    <xdr:ext cx="304800" cy="628650"/>
    <xdr:pic>
      <xdr:nvPicPr>
        <xdr:cNvPr id="21" name="image1.png" descr="Lambang Pramuka - Wikipedia bahasa Indonesia, ensiklopedia bebas" title="Image"/>
        <xdr:cNvPicPr preferRelativeResize="0"/>
      </xdr:nvPicPr>
      <xdr:blipFill>
        <a:blip r:embed="rId1" cstate="print"/>
        <a:stretch>
          <a:fillRect/>
        </a:stretch>
      </xdr:blipFill>
      <xdr:spPr>
        <a:xfrm>
          <a:off x="7429500" y="115570"/>
          <a:ext cx="304800" cy="628650"/>
        </a:xfrm>
        <a:prstGeom prst="rect">
          <a:avLst/>
        </a:prstGeom>
        <a:noFill/>
      </xdr:spPr>
    </xdr:pic>
    <xdr:clientData fLocksWithSheet="0"/>
  </xdr:oneCellAnchor>
</xdr:wsDr>
</file>

<file path=xl/drawings/drawing23.xml><?xml version="1.0" encoding="utf-8"?>
<xdr:wsDr xmlns:xdr="http://schemas.openxmlformats.org/drawingml/2006/spreadsheetDrawing" xmlns:r="http://schemas.openxmlformats.org/officeDocument/2006/relationships" xmlns:a="http://schemas.openxmlformats.org/drawingml/2006/main">
  <xdr:oneCellAnchor>
    <xdr:from>
      <xdr:col>7</xdr:col>
      <xdr:colOff>423335</xdr:colOff>
      <xdr:row>0</xdr:row>
      <xdr:rowOff>127002</xdr:rowOff>
    </xdr:from>
    <xdr:ext cx="266700" cy="542925"/>
    <xdr:pic>
      <xdr:nvPicPr>
        <xdr:cNvPr id="2" name="image1.png" descr="Lambang Pramuka - Wikipedia bahasa Indonesia, ensiklopedia bebas"/>
        <xdr:cNvPicPr preferRelativeResize="0"/>
      </xdr:nvPicPr>
      <xdr:blipFill>
        <a:blip r:embed="rId1" cstate="print"/>
        <a:stretch>
          <a:fillRect/>
        </a:stretch>
      </xdr:blipFill>
      <xdr:spPr>
        <a:xfrm>
          <a:off x="7198360" y="127000"/>
          <a:ext cx="266700" cy="5429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168621</xdr:rowOff>
    </xdr:to>
    <xdr:sp>
      <xdr:nvSpPr>
        <xdr:cNvPr id="3" name="Rectangle: Rounded Corners 56">
          <a:hlinkClick xmlns:r="http://schemas.openxmlformats.org/officeDocument/2006/relationships" r:id="rId2"/>
        </xdr:cNvPr>
        <xdr:cNvSpPr/>
      </xdr:nvSpPr>
      <xdr:spPr>
        <a:xfrm>
          <a:off x="0" y="720090"/>
          <a:ext cx="1174750" cy="42926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7</xdr:row>
      <xdr:rowOff>9871</xdr:rowOff>
    </xdr:from>
    <xdr:to>
      <xdr:col>0</xdr:col>
      <xdr:colOff>1174750</xdr:colOff>
      <xdr:row>9</xdr:row>
      <xdr:rowOff>88187</xdr:rowOff>
    </xdr:to>
    <xdr:sp>
      <xdr:nvSpPr>
        <xdr:cNvPr id="4" name="Rectangle: Rounded Corners 57">
          <a:hlinkClick xmlns:r="http://schemas.openxmlformats.org/officeDocument/2006/relationships" r:id="rId3"/>
        </xdr:cNvPr>
        <xdr:cNvSpPr/>
      </xdr:nvSpPr>
      <xdr:spPr>
        <a:xfrm>
          <a:off x="0" y="1200150"/>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162271</xdr:rowOff>
    </xdr:to>
    <xdr:sp>
      <xdr:nvSpPr>
        <xdr:cNvPr id="5" name="Rectangle: Rounded Corners 58">
          <a:hlinkClick xmlns:r="http://schemas.openxmlformats.org/officeDocument/2006/relationships" r:id="rId4"/>
        </xdr:cNvPr>
        <xdr:cNvSpPr/>
      </xdr:nvSpPr>
      <xdr:spPr>
        <a:xfrm>
          <a:off x="1200150" y="713740"/>
          <a:ext cx="1174750" cy="42926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7</xdr:row>
      <xdr:rowOff>9871</xdr:rowOff>
    </xdr:from>
    <xdr:to>
      <xdr:col>1</xdr:col>
      <xdr:colOff>2822</xdr:colOff>
      <xdr:row>9</xdr:row>
      <xdr:rowOff>88187</xdr:rowOff>
    </xdr:to>
    <xdr:sp>
      <xdr:nvSpPr>
        <xdr:cNvPr id="6" name="Rectangle: Rounded Corners 59">
          <a:hlinkClick xmlns:r="http://schemas.openxmlformats.org/officeDocument/2006/relationships" r:id="rId5"/>
        </xdr:cNvPr>
        <xdr:cNvSpPr/>
      </xdr:nvSpPr>
      <xdr:spPr>
        <a:xfrm>
          <a:off x="1200150" y="1200150"/>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861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12</xdr:row>
      <xdr:rowOff>19043</xdr:rowOff>
    </xdr:from>
    <xdr:to>
      <xdr:col>0</xdr:col>
      <xdr:colOff>1174750</xdr:colOff>
      <xdr:row>14</xdr:row>
      <xdr:rowOff>84659</xdr:rowOff>
    </xdr:to>
    <xdr:sp>
      <xdr:nvSpPr>
        <xdr:cNvPr id="8" name="Rectangle: Rounded Corners 56">
          <a:hlinkClick xmlns:r="http://schemas.openxmlformats.org/officeDocument/2006/relationships" r:id="rId6"/>
        </xdr:cNvPr>
        <xdr:cNvSpPr/>
      </xdr:nvSpPr>
      <xdr:spPr>
        <a:xfrm>
          <a:off x="0" y="2094865"/>
          <a:ext cx="1174750" cy="4279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14</xdr:row>
      <xdr:rowOff>135459</xdr:rowOff>
    </xdr:from>
    <xdr:to>
      <xdr:col>0</xdr:col>
      <xdr:colOff>1174750</xdr:colOff>
      <xdr:row>17</xdr:row>
      <xdr:rowOff>24687</xdr:rowOff>
    </xdr:to>
    <xdr:sp>
      <xdr:nvSpPr>
        <xdr:cNvPr id="9" name="Rectangle: Rounded Corners 57">
          <a:hlinkClick xmlns:r="http://schemas.openxmlformats.org/officeDocument/2006/relationships" r:id="rId7"/>
        </xdr:cNvPr>
        <xdr:cNvSpPr/>
      </xdr:nvSpPr>
      <xdr:spPr>
        <a:xfrm>
          <a:off x="0" y="2573655"/>
          <a:ext cx="1174750" cy="43180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12</xdr:row>
      <xdr:rowOff>12693</xdr:rowOff>
    </xdr:from>
    <xdr:to>
      <xdr:col>1</xdr:col>
      <xdr:colOff>2822</xdr:colOff>
      <xdr:row>14</xdr:row>
      <xdr:rowOff>78309</xdr:rowOff>
    </xdr:to>
    <xdr:sp>
      <xdr:nvSpPr>
        <xdr:cNvPr id="10" name="Rectangle: Rounded Corners 58">
          <a:hlinkClick xmlns:r="http://schemas.openxmlformats.org/officeDocument/2006/relationships" r:id="rId8"/>
        </xdr:cNvPr>
        <xdr:cNvSpPr/>
      </xdr:nvSpPr>
      <xdr:spPr>
        <a:xfrm>
          <a:off x="1200150" y="2088515"/>
          <a:ext cx="1177290" cy="4279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14</xdr:row>
      <xdr:rowOff>135459</xdr:rowOff>
    </xdr:from>
    <xdr:to>
      <xdr:col>1</xdr:col>
      <xdr:colOff>2822</xdr:colOff>
      <xdr:row>17</xdr:row>
      <xdr:rowOff>24687</xdr:rowOff>
    </xdr:to>
    <xdr:sp>
      <xdr:nvSpPr>
        <xdr:cNvPr id="11" name="Rectangle: Rounded Corners 59">
          <a:hlinkClick xmlns:r="http://schemas.openxmlformats.org/officeDocument/2006/relationships" r:id="rId9"/>
        </xdr:cNvPr>
        <xdr:cNvSpPr/>
      </xdr:nvSpPr>
      <xdr:spPr>
        <a:xfrm>
          <a:off x="1200150" y="2573655"/>
          <a:ext cx="1177290" cy="43180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10</xdr:row>
      <xdr:rowOff>5637</xdr:rowOff>
    </xdr:from>
    <xdr:to>
      <xdr:col>1</xdr:col>
      <xdr:colOff>2822</xdr:colOff>
      <xdr:row>11</xdr:row>
      <xdr:rowOff>120643</xdr:rowOff>
    </xdr:to>
    <xdr:sp>
      <xdr:nvSpPr>
        <xdr:cNvPr id="12" name="Rectangle: Rounded Corners 60"/>
        <xdr:cNvSpPr/>
      </xdr:nvSpPr>
      <xdr:spPr>
        <a:xfrm>
          <a:off x="0" y="1719580"/>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19</xdr:row>
      <xdr:rowOff>111471</xdr:rowOff>
    </xdr:from>
    <xdr:to>
      <xdr:col>0</xdr:col>
      <xdr:colOff>1174750</xdr:colOff>
      <xdr:row>21</xdr:row>
      <xdr:rowOff>62787</xdr:rowOff>
    </xdr:to>
    <xdr:sp>
      <xdr:nvSpPr>
        <xdr:cNvPr id="13" name="Rectangle: Rounded Corners 56">
          <a:hlinkClick xmlns:r="http://schemas.openxmlformats.org/officeDocument/2006/relationships" r:id="rId10"/>
        </xdr:cNvPr>
        <xdr:cNvSpPr/>
      </xdr:nvSpPr>
      <xdr:spPr>
        <a:xfrm>
          <a:off x="0" y="3454400"/>
          <a:ext cx="1174750" cy="31305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21</xdr:row>
      <xdr:rowOff>107237</xdr:rowOff>
    </xdr:from>
    <xdr:to>
      <xdr:col>0</xdr:col>
      <xdr:colOff>1174750</xdr:colOff>
      <xdr:row>23</xdr:row>
      <xdr:rowOff>57143</xdr:rowOff>
    </xdr:to>
    <xdr:sp>
      <xdr:nvSpPr>
        <xdr:cNvPr id="14" name="Rectangle: Rounded Corners 57">
          <a:hlinkClick xmlns:r="http://schemas.openxmlformats.org/officeDocument/2006/relationships" r:id="rId11"/>
        </xdr:cNvPr>
        <xdr:cNvSpPr/>
      </xdr:nvSpPr>
      <xdr:spPr>
        <a:xfrm>
          <a:off x="0" y="3811905"/>
          <a:ext cx="1174750" cy="31178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19</xdr:row>
      <xdr:rowOff>105121</xdr:rowOff>
    </xdr:from>
    <xdr:to>
      <xdr:col>1</xdr:col>
      <xdr:colOff>2822</xdr:colOff>
      <xdr:row>21</xdr:row>
      <xdr:rowOff>56437</xdr:rowOff>
    </xdr:to>
    <xdr:sp>
      <xdr:nvSpPr>
        <xdr:cNvPr id="15" name="Rectangle: Rounded Corners 58">
          <a:hlinkClick xmlns:r="http://schemas.openxmlformats.org/officeDocument/2006/relationships" r:id="rId12"/>
        </xdr:cNvPr>
        <xdr:cNvSpPr/>
      </xdr:nvSpPr>
      <xdr:spPr>
        <a:xfrm>
          <a:off x="1200150" y="3448050"/>
          <a:ext cx="1177290" cy="31305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21</xdr:row>
      <xdr:rowOff>113587</xdr:rowOff>
    </xdr:from>
    <xdr:to>
      <xdr:col>1</xdr:col>
      <xdr:colOff>2822</xdr:colOff>
      <xdr:row>23</xdr:row>
      <xdr:rowOff>63493</xdr:rowOff>
    </xdr:to>
    <xdr:sp>
      <xdr:nvSpPr>
        <xdr:cNvPr id="16" name="Rectangle: Rounded Corners 59">
          <a:hlinkClick xmlns:r="http://schemas.openxmlformats.org/officeDocument/2006/relationships" r:id="rId13"/>
        </xdr:cNvPr>
        <xdr:cNvSpPr/>
      </xdr:nvSpPr>
      <xdr:spPr>
        <a:xfrm>
          <a:off x="1200150" y="3818255"/>
          <a:ext cx="1177290" cy="31178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96654</xdr:rowOff>
    </xdr:from>
    <xdr:to>
      <xdr:col>1</xdr:col>
      <xdr:colOff>2822</xdr:colOff>
      <xdr:row>19</xdr:row>
      <xdr:rowOff>35271</xdr:rowOff>
    </xdr:to>
    <xdr:sp>
      <xdr:nvSpPr>
        <xdr:cNvPr id="17" name="Rectangle: Rounded Corners 60"/>
        <xdr:cNvSpPr/>
      </xdr:nvSpPr>
      <xdr:spPr>
        <a:xfrm>
          <a:off x="0" y="3077845"/>
          <a:ext cx="2377440" cy="30035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23</xdr:row>
      <xdr:rowOff>107943</xdr:rowOff>
    </xdr:from>
    <xdr:to>
      <xdr:col>0</xdr:col>
      <xdr:colOff>1174750</xdr:colOff>
      <xdr:row>25</xdr:row>
      <xdr:rowOff>54321</xdr:rowOff>
    </xdr:to>
    <xdr:sp>
      <xdr:nvSpPr>
        <xdr:cNvPr id="18" name="Rectangle: Rounded Corners 57">
          <a:hlinkClick xmlns:r="http://schemas.openxmlformats.org/officeDocument/2006/relationships" r:id="rId14"/>
        </xdr:cNvPr>
        <xdr:cNvSpPr/>
      </xdr:nvSpPr>
      <xdr:spPr>
        <a:xfrm>
          <a:off x="0" y="417449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23</xdr:row>
      <xdr:rowOff>114293</xdr:rowOff>
    </xdr:from>
    <xdr:to>
      <xdr:col>1</xdr:col>
      <xdr:colOff>2822</xdr:colOff>
      <xdr:row>25</xdr:row>
      <xdr:rowOff>60671</xdr:rowOff>
    </xdr:to>
    <xdr:sp>
      <xdr:nvSpPr>
        <xdr:cNvPr id="19" name="Rectangle: Rounded Corners 59">
          <a:hlinkClick xmlns:r="http://schemas.openxmlformats.org/officeDocument/2006/relationships" r:id="rId15"/>
        </xdr:cNvPr>
        <xdr:cNvSpPr/>
      </xdr:nvSpPr>
      <xdr:spPr>
        <a:xfrm>
          <a:off x="1200150" y="4180840"/>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20" name="Rectangle: Rounded Corners 60">
          <a:hlinkClick xmlns:r="http://schemas.openxmlformats.org/officeDocument/2006/relationships" r:id="rId1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7</xdr:col>
      <xdr:colOff>423335</xdr:colOff>
      <xdr:row>0</xdr:row>
      <xdr:rowOff>127002</xdr:rowOff>
    </xdr:from>
    <xdr:ext cx="266700" cy="542925"/>
    <xdr:pic>
      <xdr:nvPicPr>
        <xdr:cNvPr id="21" name="image1.png" descr="Lambang Pramuka - Wikipedia bahasa Indonesia, ensiklopedia bebas"/>
        <xdr:cNvPicPr preferRelativeResize="0"/>
      </xdr:nvPicPr>
      <xdr:blipFill>
        <a:blip r:embed="rId1" cstate="print"/>
        <a:stretch>
          <a:fillRect/>
        </a:stretch>
      </xdr:blipFill>
      <xdr:spPr>
        <a:xfrm>
          <a:off x="7198360" y="127000"/>
          <a:ext cx="266700" cy="542925"/>
        </a:xfrm>
        <a:prstGeom prst="rect">
          <a:avLst/>
        </a:prstGeom>
        <a:noFill/>
      </xdr:spPr>
    </xdr:pic>
    <xdr:clientData fLocksWithSheet="0"/>
  </xdr:oneCellAnchor>
</xdr:wsDr>
</file>

<file path=xl/drawings/drawing24.xml><?xml version="1.0" encoding="utf-8"?>
<xdr:wsDr xmlns:xdr="http://schemas.openxmlformats.org/drawingml/2006/spreadsheetDrawing" xmlns:r="http://schemas.openxmlformats.org/officeDocument/2006/relationships" xmlns:a="http://schemas.openxmlformats.org/drawingml/2006/main">
  <xdr:oneCellAnchor>
    <xdr:from>
      <xdr:col>7</xdr:col>
      <xdr:colOff>239888</xdr:colOff>
      <xdr:row>1</xdr:row>
      <xdr:rowOff>40216</xdr:rowOff>
    </xdr:from>
    <xdr:ext cx="333729" cy="590550"/>
    <xdr:pic>
      <xdr:nvPicPr>
        <xdr:cNvPr id="2" name="image2.jpg" descr="Lambang Pramuka - Wikipedia bahasa Indonesia, ensiklopedia bebas" title="Image"/>
        <xdr:cNvPicPr preferRelativeResize="0"/>
      </xdr:nvPicPr>
      <xdr:blipFill>
        <a:blip r:embed="rId1" cstate="print"/>
        <a:stretch>
          <a:fillRect/>
        </a:stretch>
      </xdr:blipFill>
      <xdr:spPr>
        <a:xfrm>
          <a:off x="7243445" y="220980"/>
          <a:ext cx="334010" cy="590550"/>
        </a:xfrm>
        <a:prstGeom prst="rect">
          <a:avLst/>
        </a:prstGeom>
        <a:noFill/>
      </xdr:spPr>
    </xdr:pic>
    <xdr:clientData fLocksWithSheet="0"/>
  </xdr:oneCellAnchor>
  <xdr:twoCellAnchor>
    <xdr:from>
      <xdr:col>0</xdr:col>
      <xdr:colOff>0</xdr:colOff>
      <xdr:row>4</xdr:row>
      <xdr:rowOff>4226</xdr:rowOff>
    </xdr:from>
    <xdr:to>
      <xdr:col>0</xdr:col>
      <xdr:colOff>1174750</xdr:colOff>
      <xdr:row>6</xdr:row>
      <xdr:rowOff>73371</xdr:rowOff>
    </xdr:to>
    <xdr:sp>
      <xdr:nvSpPr>
        <xdr:cNvPr id="21" name="Rectangle: Rounded Corners 56">
          <a:hlinkClick xmlns:r="http://schemas.openxmlformats.org/officeDocument/2006/relationships" r:id="rId2"/>
        </xdr:cNvPr>
        <xdr:cNvSpPr/>
      </xdr:nvSpPr>
      <xdr:spPr>
        <a:xfrm>
          <a:off x="0" y="727710"/>
          <a:ext cx="1174750" cy="43116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124171</xdr:rowOff>
    </xdr:from>
    <xdr:to>
      <xdr:col>0</xdr:col>
      <xdr:colOff>1174750</xdr:colOff>
      <xdr:row>9</xdr:row>
      <xdr:rowOff>16220</xdr:rowOff>
    </xdr:to>
    <xdr:sp>
      <xdr:nvSpPr>
        <xdr:cNvPr id="22" name="Rectangle: Rounded Corners 57">
          <a:hlinkClick xmlns:r="http://schemas.openxmlformats.org/officeDocument/2006/relationships" r:id="rId3"/>
        </xdr:cNvPr>
        <xdr:cNvSpPr/>
      </xdr:nvSpPr>
      <xdr:spPr>
        <a:xfrm>
          <a:off x="0" y="1209675"/>
          <a:ext cx="1174750" cy="43180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174265</xdr:rowOff>
    </xdr:from>
    <xdr:to>
      <xdr:col>1</xdr:col>
      <xdr:colOff>0</xdr:colOff>
      <xdr:row>6</xdr:row>
      <xdr:rowOff>67021</xdr:rowOff>
    </xdr:to>
    <xdr:sp>
      <xdr:nvSpPr>
        <xdr:cNvPr id="23" name="Rectangle: Rounded Corners 58">
          <a:hlinkClick xmlns:r="http://schemas.openxmlformats.org/officeDocument/2006/relationships" r:id="rId4"/>
        </xdr:cNvPr>
        <xdr:cNvSpPr/>
      </xdr:nvSpPr>
      <xdr:spPr>
        <a:xfrm>
          <a:off x="1200150" y="716915"/>
          <a:ext cx="1174750" cy="4356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124171</xdr:rowOff>
    </xdr:from>
    <xdr:to>
      <xdr:col>1</xdr:col>
      <xdr:colOff>2822</xdr:colOff>
      <xdr:row>9</xdr:row>
      <xdr:rowOff>16220</xdr:rowOff>
    </xdr:to>
    <xdr:sp>
      <xdr:nvSpPr>
        <xdr:cNvPr id="24" name="Rectangle: Rounded Corners 59">
          <a:hlinkClick xmlns:r="http://schemas.openxmlformats.org/officeDocument/2006/relationships" r:id="rId5"/>
        </xdr:cNvPr>
        <xdr:cNvSpPr/>
      </xdr:nvSpPr>
      <xdr:spPr>
        <a:xfrm>
          <a:off x="1200150" y="1209675"/>
          <a:ext cx="1177290" cy="43180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170737</xdr:rowOff>
    </xdr:from>
    <xdr:to>
      <xdr:col>1</xdr:col>
      <xdr:colOff>0</xdr:colOff>
      <xdr:row>3</xdr:row>
      <xdr:rowOff>105826</xdr:rowOff>
    </xdr:to>
    <xdr:sp>
      <xdr:nvSpPr>
        <xdr:cNvPr id="25" name="Rectangle: Rounded Corners 60"/>
        <xdr:cNvSpPr/>
      </xdr:nvSpPr>
      <xdr:spPr>
        <a:xfrm>
          <a:off x="0" y="35115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71254</xdr:rowOff>
    </xdr:from>
    <xdr:to>
      <xdr:col>0</xdr:col>
      <xdr:colOff>1174750</xdr:colOff>
      <xdr:row>13</xdr:row>
      <xdr:rowOff>136870</xdr:rowOff>
    </xdr:to>
    <xdr:sp>
      <xdr:nvSpPr>
        <xdr:cNvPr id="26" name="Rectangle: Rounded Corners 56">
          <a:hlinkClick xmlns:r="http://schemas.openxmlformats.org/officeDocument/2006/relationships" r:id="rId6"/>
        </xdr:cNvPr>
        <xdr:cNvSpPr/>
      </xdr:nvSpPr>
      <xdr:spPr>
        <a:xfrm>
          <a:off x="0" y="2115820"/>
          <a:ext cx="1174750" cy="42735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14</xdr:row>
      <xdr:rowOff>11281</xdr:rowOff>
    </xdr:from>
    <xdr:to>
      <xdr:col>0</xdr:col>
      <xdr:colOff>1174750</xdr:colOff>
      <xdr:row>16</xdr:row>
      <xdr:rowOff>78309</xdr:rowOff>
    </xdr:to>
    <xdr:sp>
      <xdr:nvSpPr>
        <xdr:cNvPr id="27" name="Rectangle: Rounded Corners 57">
          <a:hlinkClick xmlns:r="http://schemas.openxmlformats.org/officeDocument/2006/relationships" r:id="rId7"/>
        </xdr:cNvPr>
        <xdr:cNvSpPr/>
      </xdr:nvSpPr>
      <xdr:spPr>
        <a:xfrm>
          <a:off x="0" y="2598420"/>
          <a:ext cx="1174750" cy="42926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64904</xdr:rowOff>
    </xdr:from>
    <xdr:to>
      <xdr:col>1</xdr:col>
      <xdr:colOff>2822</xdr:colOff>
      <xdr:row>13</xdr:row>
      <xdr:rowOff>130520</xdr:rowOff>
    </xdr:to>
    <xdr:sp>
      <xdr:nvSpPr>
        <xdr:cNvPr id="28" name="Rectangle: Rounded Corners 58">
          <a:hlinkClick xmlns:r="http://schemas.openxmlformats.org/officeDocument/2006/relationships" r:id="rId8"/>
        </xdr:cNvPr>
        <xdr:cNvSpPr/>
      </xdr:nvSpPr>
      <xdr:spPr>
        <a:xfrm>
          <a:off x="1200150" y="2109470"/>
          <a:ext cx="1177290" cy="42735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14</xdr:row>
      <xdr:rowOff>11281</xdr:rowOff>
    </xdr:from>
    <xdr:to>
      <xdr:col>1</xdr:col>
      <xdr:colOff>2822</xdr:colOff>
      <xdr:row>16</xdr:row>
      <xdr:rowOff>78309</xdr:rowOff>
    </xdr:to>
    <xdr:sp>
      <xdr:nvSpPr>
        <xdr:cNvPr id="29" name="Rectangle: Rounded Corners 59">
          <a:hlinkClick xmlns:r="http://schemas.openxmlformats.org/officeDocument/2006/relationships" r:id="rId9"/>
        </xdr:cNvPr>
        <xdr:cNvSpPr/>
      </xdr:nvSpPr>
      <xdr:spPr>
        <a:xfrm>
          <a:off x="1200150" y="2598420"/>
          <a:ext cx="1177290" cy="42926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111470</xdr:rowOff>
    </xdr:from>
    <xdr:to>
      <xdr:col>1</xdr:col>
      <xdr:colOff>2822</xdr:colOff>
      <xdr:row>10</xdr:row>
      <xdr:rowOff>172854</xdr:rowOff>
    </xdr:to>
    <xdr:sp>
      <xdr:nvSpPr>
        <xdr:cNvPr id="30" name="Rectangle: Rounded Corners 60"/>
        <xdr:cNvSpPr/>
      </xdr:nvSpPr>
      <xdr:spPr>
        <a:xfrm>
          <a:off x="0" y="1736725"/>
          <a:ext cx="237744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18</xdr:row>
      <xdr:rowOff>170738</xdr:rowOff>
    </xdr:from>
    <xdr:to>
      <xdr:col>0</xdr:col>
      <xdr:colOff>1174750</xdr:colOff>
      <xdr:row>20</xdr:row>
      <xdr:rowOff>122054</xdr:rowOff>
    </xdr:to>
    <xdr:sp>
      <xdr:nvSpPr>
        <xdr:cNvPr id="31" name="Rectangle: Rounded Corners 56">
          <a:hlinkClick xmlns:r="http://schemas.openxmlformats.org/officeDocument/2006/relationships" r:id="rId10"/>
        </xdr:cNvPr>
        <xdr:cNvSpPr/>
      </xdr:nvSpPr>
      <xdr:spPr>
        <a:xfrm>
          <a:off x="0" y="3475355"/>
          <a:ext cx="1174750" cy="31369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20</xdr:row>
      <xdr:rowOff>166504</xdr:rowOff>
    </xdr:from>
    <xdr:to>
      <xdr:col>0</xdr:col>
      <xdr:colOff>1174750</xdr:colOff>
      <xdr:row>22</xdr:row>
      <xdr:rowOff>45854</xdr:rowOff>
    </xdr:to>
    <xdr:sp>
      <xdr:nvSpPr>
        <xdr:cNvPr id="32" name="Rectangle: Rounded Corners 57">
          <a:hlinkClick xmlns:r="http://schemas.openxmlformats.org/officeDocument/2006/relationships" r:id="rId11"/>
        </xdr:cNvPr>
        <xdr:cNvSpPr/>
      </xdr:nvSpPr>
      <xdr:spPr>
        <a:xfrm>
          <a:off x="0" y="3833495"/>
          <a:ext cx="1174750" cy="30797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164388</xdr:rowOff>
    </xdr:from>
    <xdr:to>
      <xdr:col>1</xdr:col>
      <xdr:colOff>2822</xdr:colOff>
      <xdr:row>20</xdr:row>
      <xdr:rowOff>115704</xdr:rowOff>
    </xdr:to>
    <xdr:sp>
      <xdr:nvSpPr>
        <xdr:cNvPr id="33" name="Rectangle: Rounded Corners 58">
          <a:hlinkClick xmlns:r="http://schemas.openxmlformats.org/officeDocument/2006/relationships" r:id="rId12"/>
        </xdr:cNvPr>
        <xdr:cNvSpPr/>
      </xdr:nvSpPr>
      <xdr:spPr>
        <a:xfrm>
          <a:off x="1200150" y="3469005"/>
          <a:ext cx="1177290" cy="31369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172854</xdr:rowOff>
    </xdr:from>
    <xdr:to>
      <xdr:col>1</xdr:col>
      <xdr:colOff>2822</xdr:colOff>
      <xdr:row>22</xdr:row>
      <xdr:rowOff>52204</xdr:rowOff>
    </xdr:to>
    <xdr:sp>
      <xdr:nvSpPr>
        <xdr:cNvPr id="34" name="Rectangle: Rounded Corners 59">
          <a:hlinkClick xmlns:r="http://schemas.openxmlformats.org/officeDocument/2006/relationships" r:id="rId13"/>
        </xdr:cNvPr>
        <xdr:cNvSpPr/>
      </xdr:nvSpPr>
      <xdr:spPr>
        <a:xfrm>
          <a:off x="1200150" y="3839845"/>
          <a:ext cx="1177290" cy="30797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150276</xdr:rowOff>
    </xdr:from>
    <xdr:to>
      <xdr:col>1</xdr:col>
      <xdr:colOff>2822</xdr:colOff>
      <xdr:row>18</xdr:row>
      <xdr:rowOff>94538</xdr:rowOff>
    </xdr:to>
    <xdr:sp>
      <xdr:nvSpPr>
        <xdr:cNvPr id="35" name="Rectangle: Rounded Corners 60"/>
        <xdr:cNvSpPr/>
      </xdr:nvSpPr>
      <xdr:spPr>
        <a:xfrm>
          <a:off x="0" y="3099435"/>
          <a:ext cx="237744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22</xdr:row>
      <xdr:rowOff>96654</xdr:rowOff>
    </xdr:from>
    <xdr:to>
      <xdr:col>0</xdr:col>
      <xdr:colOff>1174750</xdr:colOff>
      <xdr:row>24</xdr:row>
      <xdr:rowOff>43738</xdr:rowOff>
    </xdr:to>
    <xdr:sp>
      <xdr:nvSpPr>
        <xdr:cNvPr id="36" name="Rectangle: Rounded Corners 57">
          <a:hlinkClick xmlns:r="http://schemas.openxmlformats.org/officeDocument/2006/relationships" r:id="rId14"/>
        </xdr:cNvPr>
        <xdr:cNvSpPr/>
      </xdr:nvSpPr>
      <xdr:spPr>
        <a:xfrm>
          <a:off x="0" y="419227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22</xdr:row>
      <xdr:rowOff>103004</xdr:rowOff>
    </xdr:from>
    <xdr:to>
      <xdr:col>1</xdr:col>
      <xdr:colOff>2822</xdr:colOff>
      <xdr:row>24</xdr:row>
      <xdr:rowOff>50088</xdr:rowOff>
    </xdr:to>
    <xdr:sp>
      <xdr:nvSpPr>
        <xdr:cNvPr id="37" name="Rectangle: Rounded Corners 59">
          <a:hlinkClick xmlns:r="http://schemas.openxmlformats.org/officeDocument/2006/relationships" r:id="rId15"/>
        </xdr:cNvPr>
        <xdr:cNvSpPr/>
      </xdr:nvSpPr>
      <xdr:spPr>
        <a:xfrm>
          <a:off x="1200150" y="4198620"/>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115711</xdr:rowOff>
    </xdr:to>
    <xdr:sp>
      <xdr:nvSpPr>
        <xdr:cNvPr id="38" name="Rectangle: Rounded Corners 60">
          <a:hlinkClick xmlns:r="http://schemas.openxmlformats.org/officeDocument/2006/relationships" r:id="rId16"/>
        </xdr:cNvPr>
        <xdr:cNvSpPr/>
      </xdr:nvSpPr>
      <xdr:spPr>
        <a:xfrm>
          <a:off x="0" y="0"/>
          <a:ext cx="2374900" cy="29654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7</xdr:col>
      <xdr:colOff>239888</xdr:colOff>
      <xdr:row>1</xdr:row>
      <xdr:rowOff>40216</xdr:rowOff>
    </xdr:from>
    <xdr:ext cx="333729" cy="590550"/>
    <xdr:pic>
      <xdr:nvPicPr>
        <xdr:cNvPr id="39" name="image2.jpg" descr="Lambang Pramuka - Wikipedia bahasa Indonesia, ensiklopedia bebas" title="Image"/>
        <xdr:cNvPicPr preferRelativeResize="0"/>
      </xdr:nvPicPr>
      <xdr:blipFill>
        <a:blip r:embed="rId1" cstate="print"/>
        <a:stretch>
          <a:fillRect/>
        </a:stretch>
      </xdr:blipFill>
      <xdr:spPr>
        <a:xfrm>
          <a:off x="7243445" y="220980"/>
          <a:ext cx="334010" cy="590550"/>
        </a:xfrm>
        <a:prstGeom prst="rect">
          <a:avLst/>
        </a:prstGeom>
        <a:noFill/>
      </xdr:spPr>
    </xdr:pic>
    <xdr:clientData fLocksWithSheet="0"/>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546101</xdr:colOff>
      <xdr:row>0</xdr:row>
      <xdr:rowOff>133350</xdr:rowOff>
    </xdr:from>
    <xdr:ext cx="380999" cy="657225"/>
    <xdr:pic>
      <xdr:nvPicPr>
        <xdr:cNvPr id="3" name="image1.png" descr="Lambang Pramuka - Wikipedia bahasa Indonesia, ensiklopedia bebas"/>
        <xdr:cNvPicPr preferRelativeResize="0"/>
      </xdr:nvPicPr>
      <xdr:blipFill>
        <a:blip r:embed="rId1" cstate="print"/>
        <a:stretch>
          <a:fillRect/>
        </a:stretch>
      </xdr:blipFill>
      <xdr:spPr>
        <a:xfrm>
          <a:off x="5162550" y="133350"/>
          <a:ext cx="381000" cy="6572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9871</xdr:rowOff>
    </xdr:to>
    <xdr:sp>
      <xdr:nvSpPr>
        <xdr:cNvPr id="4" name="Rectangle: Rounded Corners 56">
          <a:hlinkClick xmlns:r="http://schemas.openxmlformats.org/officeDocument/2006/relationships" r:id="rId2"/>
        </xdr:cNvPr>
        <xdr:cNvSpPr/>
      </xdr:nvSpPr>
      <xdr:spPr>
        <a:xfrm>
          <a:off x="0" y="71056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7</xdr:row>
      <xdr:rowOff>151687</xdr:rowOff>
    </xdr:to>
    <xdr:sp>
      <xdr:nvSpPr>
        <xdr:cNvPr id="5" name="Rectangle: Rounded Corners 57">
          <a:hlinkClick xmlns:r="http://schemas.openxmlformats.org/officeDocument/2006/relationships" r:id="rId3"/>
        </xdr:cNvPr>
        <xdr:cNvSpPr/>
      </xdr:nvSpPr>
      <xdr:spPr>
        <a:xfrm>
          <a:off x="0" y="1187450"/>
          <a:ext cx="117475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3521</xdr:rowOff>
    </xdr:to>
    <xdr:sp>
      <xdr:nvSpPr>
        <xdr:cNvPr id="6" name="Rectangle: Rounded Corners 58">
          <a:hlinkClick xmlns:r="http://schemas.openxmlformats.org/officeDocument/2006/relationships" r:id="rId4"/>
        </xdr:cNvPr>
        <xdr:cNvSpPr/>
      </xdr:nvSpPr>
      <xdr:spPr>
        <a:xfrm>
          <a:off x="1200150" y="70421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7</xdr:row>
      <xdr:rowOff>151687</xdr:rowOff>
    </xdr:to>
    <xdr:sp>
      <xdr:nvSpPr>
        <xdr:cNvPr id="7" name="Rectangle: Rounded Corners 59">
          <a:hlinkClick xmlns:r="http://schemas.openxmlformats.org/officeDocument/2006/relationships" r:id="rId5"/>
        </xdr:cNvPr>
        <xdr:cNvSpPr/>
      </xdr:nvSpPr>
      <xdr:spPr>
        <a:xfrm>
          <a:off x="1200150" y="1187450"/>
          <a:ext cx="117729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8"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8</xdr:row>
      <xdr:rowOff>438143</xdr:rowOff>
    </xdr:from>
    <xdr:to>
      <xdr:col>0</xdr:col>
      <xdr:colOff>1174750</xdr:colOff>
      <xdr:row>9</xdr:row>
      <xdr:rowOff>135459</xdr:rowOff>
    </xdr:to>
    <xdr:sp>
      <xdr:nvSpPr>
        <xdr:cNvPr id="9" name="Rectangle: Rounded Corners 56">
          <a:hlinkClick xmlns:r="http://schemas.openxmlformats.org/officeDocument/2006/relationships" r:id="rId6"/>
        </xdr:cNvPr>
        <xdr:cNvSpPr/>
      </xdr:nvSpPr>
      <xdr:spPr>
        <a:xfrm>
          <a:off x="0" y="207581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9</xdr:row>
      <xdr:rowOff>186259</xdr:rowOff>
    </xdr:from>
    <xdr:to>
      <xdr:col>0</xdr:col>
      <xdr:colOff>1174750</xdr:colOff>
      <xdr:row>10</xdr:row>
      <xdr:rowOff>164387</xdr:rowOff>
    </xdr:to>
    <xdr:sp>
      <xdr:nvSpPr>
        <xdr:cNvPr id="10" name="Rectangle: Rounded Corners 57">
          <a:hlinkClick xmlns:r="http://schemas.openxmlformats.org/officeDocument/2006/relationships" r:id="rId7"/>
        </xdr:cNvPr>
        <xdr:cNvSpPr/>
      </xdr:nvSpPr>
      <xdr:spPr>
        <a:xfrm>
          <a:off x="0" y="254825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8</xdr:row>
      <xdr:rowOff>431793</xdr:rowOff>
    </xdr:from>
    <xdr:to>
      <xdr:col>1</xdr:col>
      <xdr:colOff>2822</xdr:colOff>
      <xdr:row>9</xdr:row>
      <xdr:rowOff>129109</xdr:rowOff>
    </xdr:to>
    <xdr:sp>
      <xdr:nvSpPr>
        <xdr:cNvPr id="11" name="Rectangle: Rounded Corners 58">
          <a:hlinkClick xmlns:r="http://schemas.openxmlformats.org/officeDocument/2006/relationships" r:id="rId8"/>
        </xdr:cNvPr>
        <xdr:cNvSpPr/>
      </xdr:nvSpPr>
      <xdr:spPr>
        <a:xfrm>
          <a:off x="1200150" y="206946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9</xdr:row>
      <xdr:rowOff>186259</xdr:rowOff>
    </xdr:from>
    <xdr:to>
      <xdr:col>1</xdr:col>
      <xdr:colOff>2822</xdr:colOff>
      <xdr:row>10</xdr:row>
      <xdr:rowOff>164387</xdr:rowOff>
    </xdr:to>
    <xdr:sp>
      <xdr:nvSpPr>
        <xdr:cNvPr id="12" name="Rectangle: Rounded Corners 59">
          <a:hlinkClick xmlns:r="http://schemas.openxmlformats.org/officeDocument/2006/relationships" r:id="rId9"/>
        </xdr:cNvPr>
        <xdr:cNvSpPr/>
      </xdr:nvSpPr>
      <xdr:spPr>
        <a:xfrm>
          <a:off x="1200150" y="254825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69137</xdr:rowOff>
    </xdr:from>
    <xdr:to>
      <xdr:col>1</xdr:col>
      <xdr:colOff>2822</xdr:colOff>
      <xdr:row>8</xdr:row>
      <xdr:rowOff>361943</xdr:rowOff>
    </xdr:to>
    <xdr:sp>
      <xdr:nvSpPr>
        <xdr:cNvPr id="13" name="Rectangle: Rounded Corners 60"/>
        <xdr:cNvSpPr/>
      </xdr:nvSpPr>
      <xdr:spPr>
        <a:xfrm>
          <a:off x="0" y="170688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11</xdr:row>
      <xdr:rowOff>162271</xdr:rowOff>
    </xdr:from>
    <xdr:to>
      <xdr:col>0</xdr:col>
      <xdr:colOff>1174750</xdr:colOff>
      <xdr:row>12</xdr:row>
      <xdr:rowOff>24687</xdr:rowOff>
    </xdr:to>
    <xdr:sp>
      <xdr:nvSpPr>
        <xdr:cNvPr id="14" name="Rectangle: Rounded Corners 56">
          <a:hlinkClick xmlns:r="http://schemas.openxmlformats.org/officeDocument/2006/relationships" r:id="rId10"/>
        </xdr:cNvPr>
        <xdr:cNvSpPr/>
      </xdr:nvSpPr>
      <xdr:spPr>
        <a:xfrm>
          <a:off x="0" y="341312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12</xdr:row>
      <xdr:rowOff>69137</xdr:rowOff>
    </xdr:from>
    <xdr:to>
      <xdr:col>0</xdr:col>
      <xdr:colOff>1174750</xdr:colOff>
      <xdr:row>12</xdr:row>
      <xdr:rowOff>374643</xdr:rowOff>
    </xdr:to>
    <xdr:sp>
      <xdr:nvSpPr>
        <xdr:cNvPr id="15" name="Rectangle: Rounded Corners 57">
          <a:hlinkClick xmlns:r="http://schemas.openxmlformats.org/officeDocument/2006/relationships" r:id="rId11"/>
        </xdr:cNvPr>
        <xdr:cNvSpPr/>
      </xdr:nvSpPr>
      <xdr:spPr>
        <a:xfrm>
          <a:off x="0" y="376428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11</xdr:row>
      <xdr:rowOff>155921</xdr:rowOff>
    </xdr:from>
    <xdr:to>
      <xdr:col>1</xdr:col>
      <xdr:colOff>2822</xdr:colOff>
      <xdr:row>12</xdr:row>
      <xdr:rowOff>18337</xdr:rowOff>
    </xdr:to>
    <xdr:sp>
      <xdr:nvSpPr>
        <xdr:cNvPr id="16" name="Rectangle: Rounded Corners 58">
          <a:hlinkClick xmlns:r="http://schemas.openxmlformats.org/officeDocument/2006/relationships" r:id="rId12"/>
        </xdr:cNvPr>
        <xdr:cNvSpPr/>
      </xdr:nvSpPr>
      <xdr:spPr>
        <a:xfrm>
          <a:off x="1200150" y="340677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75487</xdr:rowOff>
    </xdr:from>
    <xdr:to>
      <xdr:col>1</xdr:col>
      <xdr:colOff>2822</xdr:colOff>
      <xdr:row>12</xdr:row>
      <xdr:rowOff>380993</xdr:rowOff>
    </xdr:to>
    <xdr:sp>
      <xdr:nvSpPr>
        <xdr:cNvPr id="17" name="Rectangle: Rounded Corners 59">
          <a:hlinkClick xmlns:r="http://schemas.openxmlformats.org/officeDocument/2006/relationships" r:id="rId13"/>
        </xdr:cNvPr>
        <xdr:cNvSpPr/>
      </xdr:nvSpPr>
      <xdr:spPr>
        <a:xfrm>
          <a:off x="1200150" y="377063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10</xdr:row>
      <xdr:rowOff>236354</xdr:rowOff>
    </xdr:from>
    <xdr:to>
      <xdr:col>1</xdr:col>
      <xdr:colOff>2822</xdr:colOff>
      <xdr:row>11</xdr:row>
      <xdr:rowOff>86071</xdr:rowOff>
    </xdr:to>
    <xdr:sp>
      <xdr:nvSpPr>
        <xdr:cNvPr id="18" name="Rectangle: Rounded Corners 60"/>
        <xdr:cNvSpPr/>
      </xdr:nvSpPr>
      <xdr:spPr>
        <a:xfrm>
          <a:off x="0" y="304292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12</xdr:row>
      <xdr:rowOff>425443</xdr:rowOff>
    </xdr:from>
    <xdr:to>
      <xdr:col>0</xdr:col>
      <xdr:colOff>1174750</xdr:colOff>
      <xdr:row>13</xdr:row>
      <xdr:rowOff>143221</xdr:rowOff>
    </xdr:to>
    <xdr:sp>
      <xdr:nvSpPr>
        <xdr:cNvPr id="19" name="Rectangle: Rounded Corners 57">
          <a:hlinkClick xmlns:r="http://schemas.openxmlformats.org/officeDocument/2006/relationships" r:id="rId14"/>
        </xdr:cNvPr>
        <xdr:cNvSpPr/>
      </xdr:nvSpPr>
      <xdr:spPr>
        <a:xfrm>
          <a:off x="0" y="4120515"/>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431793</xdr:rowOff>
    </xdr:from>
    <xdr:to>
      <xdr:col>1</xdr:col>
      <xdr:colOff>2822</xdr:colOff>
      <xdr:row>13</xdr:row>
      <xdr:rowOff>149571</xdr:rowOff>
    </xdr:to>
    <xdr:sp>
      <xdr:nvSpPr>
        <xdr:cNvPr id="20" name="Rectangle: Rounded Corners 59">
          <a:hlinkClick xmlns:r="http://schemas.openxmlformats.org/officeDocument/2006/relationships" r:id="rId15"/>
        </xdr:cNvPr>
        <xdr:cNvSpPr/>
      </xdr:nvSpPr>
      <xdr:spPr>
        <a:xfrm>
          <a:off x="1200150" y="4126865"/>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21"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7</xdr:col>
      <xdr:colOff>200025</xdr:colOff>
      <xdr:row>2</xdr:row>
      <xdr:rowOff>149225</xdr:rowOff>
    </xdr:from>
    <xdr:ext cx="352425" cy="615950"/>
    <xdr:pic>
      <xdr:nvPicPr>
        <xdr:cNvPr id="3" name="image1.png" descr="Lambang Pramuka - Wikipedia bahasa Indonesia, ensiklopedia bebas"/>
        <xdr:cNvPicPr preferRelativeResize="0"/>
      </xdr:nvPicPr>
      <xdr:blipFill>
        <a:blip r:embed="rId1" cstate="print"/>
        <a:stretch>
          <a:fillRect/>
        </a:stretch>
      </xdr:blipFill>
      <xdr:spPr>
        <a:xfrm>
          <a:off x="5514975" y="517525"/>
          <a:ext cx="352425" cy="615950"/>
        </a:xfrm>
        <a:prstGeom prst="rect">
          <a:avLst/>
        </a:prstGeom>
        <a:noFill/>
      </xdr:spPr>
    </xdr:pic>
    <xdr:clientData fLocksWithSheet="0"/>
  </xdr:oneCellAnchor>
  <xdr:twoCellAnchor>
    <xdr:from>
      <xdr:col>0</xdr:col>
      <xdr:colOff>0</xdr:colOff>
      <xdr:row>3</xdr:row>
      <xdr:rowOff>165093</xdr:rowOff>
    </xdr:from>
    <xdr:to>
      <xdr:col>0</xdr:col>
      <xdr:colOff>1174750</xdr:colOff>
      <xdr:row>6</xdr:row>
      <xdr:rowOff>54321</xdr:rowOff>
    </xdr:to>
    <xdr:sp>
      <xdr:nvSpPr>
        <xdr:cNvPr id="4"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105121</xdr:rowOff>
    </xdr:from>
    <xdr:to>
      <xdr:col>0</xdr:col>
      <xdr:colOff>1174750</xdr:colOff>
      <xdr:row>8</xdr:row>
      <xdr:rowOff>119937</xdr:rowOff>
    </xdr:to>
    <xdr:sp>
      <xdr:nvSpPr>
        <xdr:cNvPr id="5"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158743</xdr:rowOff>
    </xdr:from>
    <xdr:to>
      <xdr:col>1</xdr:col>
      <xdr:colOff>0</xdr:colOff>
      <xdr:row>6</xdr:row>
      <xdr:rowOff>47971</xdr:rowOff>
    </xdr:to>
    <xdr:sp>
      <xdr:nvSpPr>
        <xdr:cNvPr id="6"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105121</xdr:rowOff>
    </xdr:from>
    <xdr:to>
      <xdr:col>1</xdr:col>
      <xdr:colOff>2822</xdr:colOff>
      <xdr:row>8</xdr:row>
      <xdr:rowOff>119937</xdr:rowOff>
    </xdr:to>
    <xdr:sp>
      <xdr:nvSpPr>
        <xdr:cNvPr id="7"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90304</xdr:rowOff>
    </xdr:to>
    <xdr:sp>
      <xdr:nvSpPr>
        <xdr:cNvPr id="8"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10</xdr:row>
      <xdr:rowOff>177793</xdr:rowOff>
    </xdr:from>
    <xdr:to>
      <xdr:col>0</xdr:col>
      <xdr:colOff>1174750</xdr:colOff>
      <xdr:row>13</xdr:row>
      <xdr:rowOff>65609</xdr:rowOff>
    </xdr:to>
    <xdr:sp>
      <xdr:nvSpPr>
        <xdr:cNvPr id="9"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116409</xdr:rowOff>
    </xdr:from>
    <xdr:to>
      <xdr:col>0</xdr:col>
      <xdr:colOff>1174750</xdr:colOff>
      <xdr:row>16</xdr:row>
      <xdr:rowOff>5637</xdr:rowOff>
    </xdr:to>
    <xdr:sp>
      <xdr:nvSpPr>
        <xdr:cNvPr id="10"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10</xdr:row>
      <xdr:rowOff>171443</xdr:rowOff>
    </xdr:from>
    <xdr:to>
      <xdr:col>1</xdr:col>
      <xdr:colOff>2822</xdr:colOff>
      <xdr:row>13</xdr:row>
      <xdr:rowOff>59259</xdr:rowOff>
    </xdr:to>
    <xdr:sp>
      <xdr:nvSpPr>
        <xdr:cNvPr id="11"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116409</xdr:rowOff>
    </xdr:from>
    <xdr:to>
      <xdr:col>1</xdr:col>
      <xdr:colOff>2822</xdr:colOff>
      <xdr:row>16</xdr:row>
      <xdr:rowOff>5637</xdr:rowOff>
    </xdr:to>
    <xdr:sp>
      <xdr:nvSpPr>
        <xdr:cNvPr id="12"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215187</xdr:rowOff>
    </xdr:from>
    <xdr:to>
      <xdr:col>1</xdr:col>
      <xdr:colOff>2822</xdr:colOff>
      <xdr:row>10</xdr:row>
      <xdr:rowOff>101593</xdr:rowOff>
    </xdr:to>
    <xdr:sp>
      <xdr:nvSpPr>
        <xdr:cNvPr id="13"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18</xdr:row>
      <xdr:rowOff>92421</xdr:rowOff>
    </xdr:from>
    <xdr:to>
      <xdr:col>0</xdr:col>
      <xdr:colOff>1174750</xdr:colOff>
      <xdr:row>20</xdr:row>
      <xdr:rowOff>43737</xdr:rowOff>
    </xdr:to>
    <xdr:sp>
      <xdr:nvSpPr>
        <xdr:cNvPr id="14" name="Rectangle: Rounded Corners 56">
          <a:hlinkClick xmlns:r="http://schemas.openxmlformats.org/officeDocument/2006/relationships" r:id="rId10"/>
        </xdr:cNvPr>
        <xdr:cNvSpPr/>
      </xdr:nvSpPr>
      <xdr:spPr>
        <a:xfrm>
          <a:off x="0" y="340677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20</xdr:row>
      <xdr:rowOff>88187</xdr:rowOff>
    </xdr:from>
    <xdr:to>
      <xdr:col>0</xdr:col>
      <xdr:colOff>1174750</xdr:colOff>
      <xdr:row>21</xdr:row>
      <xdr:rowOff>196843</xdr:rowOff>
    </xdr:to>
    <xdr:sp>
      <xdr:nvSpPr>
        <xdr:cNvPr id="15" name="Rectangle: Rounded Corners 57">
          <a:hlinkClick xmlns:r="http://schemas.openxmlformats.org/officeDocument/2006/relationships" r:id="rId11"/>
        </xdr:cNvPr>
        <xdr:cNvSpPr/>
      </xdr:nvSpPr>
      <xdr:spPr>
        <a:xfrm>
          <a:off x="0" y="375793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86071</xdr:rowOff>
    </xdr:from>
    <xdr:to>
      <xdr:col>1</xdr:col>
      <xdr:colOff>2822</xdr:colOff>
      <xdr:row>20</xdr:row>
      <xdr:rowOff>37387</xdr:rowOff>
    </xdr:to>
    <xdr:sp>
      <xdr:nvSpPr>
        <xdr:cNvPr id="16" name="Rectangle: Rounded Corners 58">
          <a:hlinkClick xmlns:r="http://schemas.openxmlformats.org/officeDocument/2006/relationships" r:id="rId12"/>
        </xdr:cNvPr>
        <xdr:cNvSpPr/>
      </xdr:nvSpPr>
      <xdr:spPr>
        <a:xfrm>
          <a:off x="1200150" y="340042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94537</xdr:rowOff>
    </xdr:from>
    <xdr:to>
      <xdr:col>1</xdr:col>
      <xdr:colOff>2822</xdr:colOff>
      <xdr:row>22</xdr:row>
      <xdr:rowOff>6343</xdr:rowOff>
    </xdr:to>
    <xdr:sp>
      <xdr:nvSpPr>
        <xdr:cNvPr id="17" name="Rectangle: Rounded Corners 59">
          <a:hlinkClick xmlns:r="http://schemas.openxmlformats.org/officeDocument/2006/relationships" r:id="rId13"/>
        </xdr:cNvPr>
        <xdr:cNvSpPr/>
      </xdr:nvSpPr>
      <xdr:spPr>
        <a:xfrm>
          <a:off x="1200150" y="3764280"/>
          <a:ext cx="1177290" cy="31178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77604</xdr:rowOff>
    </xdr:from>
    <xdr:to>
      <xdr:col>1</xdr:col>
      <xdr:colOff>2822</xdr:colOff>
      <xdr:row>18</xdr:row>
      <xdr:rowOff>16221</xdr:rowOff>
    </xdr:to>
    <xdr:sp>
      <xdr:nvSpPr>
        <xdr:cNvPr id="18" name="Rectangle: Rounded Corners 60"/>
        <xdr:cNvSpPr/>
      </xdr:nvSpPr>
      <xdr:spPr>
        <a:xfrm>
          <a:off x="0" y="303657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22</xdr:row>
      <xdr:rowOff>50793</xdr:rowOff>
    </xdr:from>
    <xdr:to>
      <xdr:col>0</xdr:col>
      <xdr:colOff>1174750</xdr:colOff>
      <xdr:row>23</xdr:row>
      <xdr:rowOff>155921</xdr:rowOff>
    </xdr:to>
    <xdr:sp>
      <xdr:nvSpPr>
        <xdr:cNvPr id="19" name="Rectangle: Rounded Corners 57">
          <a:hlinkClick xmlns:r="http://schemas.openxmlformats.org/officeDocument/2006/relationships" r:id="rId14"/>
        </xdr:cNvPr>
        <xdr:cNvSpPr/>
      </xdr:nvSpPr>
      <xdr:spPr>
        <a:xfrm>
          <a:off x="0" y="412051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22</xdr:row>
      <xdr:rowOff>57143</xdr:rowOff>
    </xdr:from>
    <xdr:to>
      <xdr:col>1</xdr:col>
      <xdr:colOff>2822</xdr:colOff>
      <xdr:row>23</xdr:row>
      <xdr:rowOff>162271</xdr:rowOff>
    </xdr:to>
    <xdr:sp>
      <xdr:nvSpPr>
        <xdr:cNvPr id="20" name="Rectangle: Rounded Corners 59">
          <a:hlinkClick xmlns:r="http://schemas.openxmlformats.org/officeDocument/2006/relationships" r:id="rId15"/>
        </xdr:cNvPr>
        <xdr:cNvSpPr/>
      </xdr:nvSpPr>
      <xdr:spPr>
        <a:xfrm>
          <a:off x="1200150" y="412686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21"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5</xdr:col>
      <xdr:colOff>679451</xdr:colOff>
      <xdr:row>0</xdr:row>
      <xdr:rowOff>114300</xdr:rowOff>
    </xdr:from>
    <xdr:ext cx="380999" cy="657225"/>
    <xdr:pic>
      <xdr:nvPicPr>
        <xdr:cNvPr id="22" name="image1.png" descr="Lambang Pramuka - Wikipedia bahasa Indonesia, ensiklopedia bebas"/>
        <xdr:cNvPicPr preferRelativeResize="0"/>
      </xdr:nvPicPr>
      <xdr:blipFill>
        <a:blip r:embed="rId1" cstate="print"/>
        <a:stretch>
          <a:fillRect/>
        </a:stretch>
      </xdr:blipFill>
      <xdr:spPr>
        <a:xfrm>
          <a:off x="5295900" y="114300"/>
          <a:ext cx="381000" cy="6572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9871</xdr:rowOff>
    </xdr:to>
    <xdr:sp>
      <xdr:nvSpPr>
        <xdr:cNvPr id="23" name="Rectangle: Rounded Corners 56">
          <a:hlinkClick xmlns:r="http://schemas.openxmlformats.org/officeDocument/2006/relationships" r:id="rId2"/>
        </xdr:cNvPr>
        <xdr:cNvSpPr/>
      </xdr:nvSpPr>
      <xdr:spPr>
        <a:xfrm>
          <a:off x="0" y="71056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7</xdr:row>
      <xdr:rowOff>151687</xdr:rowOff>
    </xdr:to>
    <xdr:sp>
      <xdr:nvSpPr>
        <xdr:cNvPr id="24" name="Rectangle: Rounded Corners 57">
          <a:hlinkClick xmlns:r="http://schemas.openxmlformats.org/officeDocument/2006/relationships" r:id="rId3"/>
        </xdr:cNvPr>
        <xdr:cNvSpPr/>
      </xdr:nvSpPr>
      <xdr:spPr>
        <a:xfrm>
          <a:off x="0" y="1187450"/>
          <a:ext cx="117475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3521</xdr:rowOff>
    </xdr:to>
    <xdr:sp>
      <xdr:nvSpPr>
        <xdr:cNvPr id="25" name="Rectangle: Rounded Corners 58">
          <a:hlinkClick xmlns:r="http://schemas.openxmlformats.org/officeDocument/2006/relationships" r:id="rId4"/>
        </xdr:cNvPr>
        <xdr:cNvSpPr/>
      </xdr:nvSpPr>
      <xdr:spPr>
        <a:xfrm>
          <a:off x="1200150" y="70421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7</xdr:row>
      <xdr:rowOff>151687</xdr:rowOff>
    </xdr:to>
    <xdr:sp>
      <xdr:nvSpPr>
        <xdr:cNvPr id="26" name="Rectangle: Rounded Corners 59">
          <a:hlinkClick xmlns:r="http://schemas.openxmlformats.org/officeDocument/2006/relationships" r:id="rId5"/>
        </xdr:cNvPr>
        <xdr:cNvSpPr/>
      </xdr:nvSpPr>
      <xdr:spPr>
        <a:xfrm>
          <a:off x="1200150" y="1187450"/>
          <a:ext cx="117729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2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8</xdr:row>
      <xdr:rowOff>438143</xdr:rowOff>
    </xdr:from>
    <xdr:to>
      <xdr:col>0</xdr:col>
      <xdr:colOff>1174750</xdr:colOff>
      <xdr:row>9</xdr:row>
      <xdr:rowOff>135459</xdr:rowOff>
    </xdr:to>
    <xdr:sp>
      <xdr:nvSpPr>
        <xdr:cNvPr id="28" name="Rectangle: Rounded Corners 56">
          <a:hlinkClick xmlns:r="http://schemas.openxmlformats.org/officeDocument/2006/relationships" r:id="rId6"/>
        </xdr:cNvPr>
        <xdr:cNvSpPr/>
      </xdr:nvSpPr>
      <xdr:spPr>
        <a:xfrm>
          <a:off x="0" y="207581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9</xdr:row>
      <xdr:rowOff>186259</xdr:rowOff>
    </xdr:from>
    <xdr:to>
      <xdr:col>0</xdr:col>
      <xdr:colOff>1174750</xdr:colOff>
      <xdr:row>10</xdr:row>
      <xdr:rowOff>164387</xdr:rowOff>
    </xdr:to>
    <xdr:sp>
      <xdr:nvSpPr>
        <xdr:cNvPr id="29" name="Rectangle: Rounded Corners 57">
          <a:hlinkClick xmlns:r="http://schemas.openxmlformats.org/officeDocument/2006/relationships" r:id="rId7"/>
        </xdr:cNvPr>
        <xdr:cNvSpPr/>
      </xdr:nvSpPr>
      <xdr:spPr>
        <a:xfrm>
          <a:off x="0" y="254825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8</xdr:row>
      <xdr:rowOff>431793</xdr:rowOff>
    </xdr:from>
    <xdr:to>
      <xdr:col>1</xdr:col>
      <xdr:colOff>2822</xdr:colOff>
      <xdr:row>9</xdr:row>
      <xdr:rowOff>129109</xdr:rowOff>
    </xdr:to>
    <xdr:sp>
      <xdr:nvSpPr>
        <xdr:cNvPr id="30" name="Rectangle: Rounded Corners 58">
          <a:hlinkClick xmlns:r="http://schemas.openxmlformats.org/officeDocument/2006/relationships" r:id="rId8"/>
        </xdr:cNvPr>
        <xdr:cNvSpPr/>
      </xdr:nvSpPr>
      <xdr:spPr>
        <a:xfrm>
          <a:off x="1200150" y="206946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9</xdr:row>
      <xdr:rowOff>186259</xdr:rowOff>
    </xdr:from>
    <xdr:to>
      <xdr:col>1</xdr:col>
      <xdr:colOff>2822</xdr:colOff>
      <xdr:row>10</xdr:row>
      <xdr:rowOff>164387</xdr:rowOff>
    </xdr:to>
    <xdr:sp>
      <xdr:nvSpPr>
        <xdr:cNvPr id="31" name="Rectangle: Rounded Corners 59">
          <a:hlinkClick xmlns:r="http://schemas.openxmlformats.org/officeDocument/2006/relationships" r:id="rId9"/>
        </xdr:cNvPr>
        <xdr:cNvSpPr/>
      </xdr:nvSpPr>
      <xdr:spPr>
        <a:xfrm>
          <a:off x="1200150" y="254825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69137</xdr:rowOff>
    </xdr:from>
    <xdr:to>
      <xdr:col>1</xdr:col>
      <xdr:colOff>2822</xdr:colOff>
      <xdr:row>8</xdr:row>
      <xdr:rowOff>361943</xdr:rowOff>
    </xdr:to>
    <xdr:sp>
      <xdr:nvSpPr>
        <xdr:cNvPr id="32" name="Rectangle: Rounded Corners 60"/>
        <xdr:cNvSpPr/>
      </xdr:nvSpPr>
      <xdr:spPr>
        <a:xfrm>
          <a:off x="0" y="170688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11</xdr:row>
      <xdr:rowOff>162271</xdr:rowOff>
    </xdr:from>
    <xdr:to>
      <xdr:col>0</xdr:col>
      <xdr:colOff>1174750</xdr:colOff>
      <xdr:row>12</xdr:row>
      <xdr:rowOff>24687</xdr:rowOff>
    </xdr:to>
    <xdr:sp>
      <xdr:nvSpPr>
        <xdr:cNvPr id="33" name="Rectangle: Rounded Corners 56">
          <a:hlinkClick xmlns:r="http://schemas.openxmlformats.org/officeDocument/2006/relationships" r:id="rId10"/>
        </xdr:cNvPr>
        <xdr:cNvSpPr/>
      </xdr:nvSpPr>
      <xdr:spPr>
        <a:xfrm>
          <a:off x="0" y="341312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12</xdr:row>
      <xdr:rowOff>69137</xdr:rowOff>
    </xdr:from>
    <xdr:to>
      <xdr:col>0</xdr:col>
      <xdr:colOff>1174750</xdr:colOff>
      <xdr:row>12</xdr:row>
      <xdr:rowOff>374643</xdr:rowOff>
    </xdr:to>
    <xdr:sp>
      <xdr:nvSpPr>
        <xdr:cNvPr id="34" name="Rectangle: Rounded Corners 57">
          <a:hlinkClick xmlns:r="http://schemas.openxmlformats.org/officeDocument/2006/relationships" r:id="rId11"/>
        </xdr:cNvPr>
        <xdr:cNvSpPr/>
      </xdr:nvSpPr>
      <xdr:spPr>
        <a:xfrm>
          <a:off x="0" y="376428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11</xdr:row>
      <xdr:rowOff>155921</xdr:rowOff>
    </xdr:from>
    <xdr:to>
      <xdr:col>1</xdr:col>
      <xdr:colOff>2822</xdr:colOff>
      <xdr:row>12</xdr:row>
      <xdr:rowOff>18337</xdr:rowOff>
    </xdr:to>
    <xdr:sp>
      <xdr:nvSpPr>
        <xdr:cNvPr id="35" name="Rectangle: Rounded Corners 58">
          <a:hlinkClick xmlns:r="http://schemas.openxmlformats.org/officeDocument/2006/relationships" r:id="rId12"/>
        </xdr:cNvPr>
        <xdr:cNvSpPr/>
      </xdr:nvSpPr>
      <xdr:spPr>
        <a:xfrm>
          <a:off x="1200150" y="340677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75487</xdr:rowOff>
    </xdr:from>
    <xdr:to>
      <xdr:col>1</xdr:col>
      <xdr:colOff>2822</xdr:colOff>
      <xdr:row>12</xdr:row>
      <xdr:rowOff>380993</xdr:rowOff>
    </xdr:to>
    <xdr:sp>
      <xdr:nvSpPr>
        <xdr:cNvPr id="36" name="Rectangle: Rounded Corners 59">
          <a:hlinkClick xmlns:r="http://schemas.openxmlformats.org/officeDocument/2006/relationships" r:id="rId13"/>
        </xdr:cNvPr>
        <xdr:cNvSpPr/>
      </xdr:nvSpPr>
      <xdr:spPr>
        <a:xfrm>
          <a:off x="1200150" y="377063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10</xdr:row>
      <xdr:rowOff>236354</xdr:rowOff>
    </xdr:from>
    <xdr:to>
      <xdr:col>1</xdr:col>
      <xdr:colOff>2822</xdr:colOff>
      <xdr:row>11</xdr:row>
      <xdr:rowOff>86071</xdr:rowOff>
    </xdr:to>
    <xdr:sp>
      <xdr:nvSpPr>
        <xdr:cNvPr id="37" name="Rectangle: Rounded Corners 60"/>
        <xdr:cNvSpPr/>
      </xdr:nvSpPr>
      <xdr:spPr>
        <a:xfrm>
          <a:off x="0" y="304292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12</xdr:row>
      <xdr:rowOff>425443</xdr:rowOff>
    </xdr:from>
    <xdr:to>
      <xdr:col>0</xdr:col>
      <xdr:colOff>1174750</xdr:colOff>
      <xdr:row>13</xdr:row>
      <xdr:rowOff>143221</xdr:rowOff>
    </xdr:to>
    <xdr:sp>
      <xdr:nvSpPr>
        <xdr:cNvPr id="38" name="Rectangle: Rounded Corners 57">
          <a:hlinkClick xmlns:r="http://schemas.openxmlformats.org/officeDocument/2006/relationships" r:id="rId14"/>
        </xdr:cNvPr>
        <xdr:cNvSpPr/>
      </xdr:nvSpPr>
      <xdr:spPr>
        <a:xfrm>
          <a:off x="0" y="4120515"/>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431793</xdr:rowOff>
    </xdr:from>
    <xdr:to>
      <xdr:col>1</xdr:col>
      <xdr:colOff>2822</xdr:colOff>
      <xdr:row>13</xdr:row>
      <xdr:rowOff>149571</xdr:rowOff>
    </xdr:to>
    <xdr:sp>
      <xdr:nvSpPr>
        <xdr:cNvPr id="39" name="Rectangle: Rounded Corners 59">
          <a:hlinkClick xmlns:r="http://schemas.openxmlformats.org/officeDocument/2006/relationships" r:id="rId15"/>
        </xdr:cNvPr>
        <xdr:cNvSpPr/>
      </xdr:nvSpPr>
      <xdr:spPr>
        <a:xfrm>
          <a:off x="1200150" y="4126865"/>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40"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7</xdr:col>
      <xdr:colOff>725487</xdr:colOff>
      <xdr:row>6</xdr:row>
      <xdr:rowOff>90488</xdr:rowOff>
    </xdr:from>
    <xdr:ext cx="276225" cy="561975"/>
    <xdr:pic>
      <xdr:nvPicPr>
        <xdr:cNvPr id="22" name="image1.png" descr="Lambang Pramuka - Wikipedia bahasa Indonesia, ensiklopedia bebas"/>
        <xdr:cNvPicPr preferRelativeResize="0"/>
      </xdr:nvPicPr>
      <xdr:blipFill>
        <a:blip r:embed="rId1" cstate="print"/>
        <a:stretch>
          <a:fillRect/>
        </a:stretch>
      </xdr:blipFill>
      <xdr:spPr>
        <a:xfrm>
          <a:off x="5480050" y="1214120"/>
          <a:ext cx="276225" cy="561975"/>
        </a:xfrm>
        <a:prstGeom prst="rect">
          <a:avLst/>
        </a:prstGeom>
        <a:noFill/>
      </xdr:spPr>
    </xdr:pic>
    <xdr:clientData fLocksWithSheet="0"/>
  </xdr:oneCellAnchor>
  <xdr:twoCellAnchor>
    <xdr:from>
      <xdr:col>0</xdr:col>
      <xdr:colOff>0</xdr:colOff>
      <xdr:row>3</xdr:row>
      <xdr:rowOff>139693</xdr:rowOff>
    </xdr:from>
    <xdr:to>
      <xdr:col>0</xdr:col>
      <xdr:colOff>1174750</xdr:colOff>
      <xdr:row>6</xdr:row>
      <xdr:rowOff>9871</xdr:rowOff>
    </xdr:to>
    <xdr:sp>
      <xdr:nvSpPr>
        <xdr:cNvPr id="2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8</xdr:row>
      <xdr:rowOff>138987</xdr:rowOff>
    </xdr:to>
    <xdr:sp>
      <xdr:nvSpPr>
        <xdr:cNvPr id="24"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133343</xdr:rowOff>
    </xdr:from>
    <xdr:to>
      <xdr:col>1</xdr:col>
      <xdr:colOff>0</xdr:colOff>
      <xdr:row>6</xdr:row>
      <xdr:rowOff>3521</xdr:rowOff>
    </xdr:to>
    <xdr:sp>
      <xdr:nvSpPr>
        <xdr:cNvPr id="2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8</xdr:row>
      <xdr:rowOff>138987</xdr:rowOff>
    </xdr:to>
    <xdr:sp>
      <xdr:nvSpPr>
        <xdr:cNvPr id="26"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64904</xdr:rowOff>
    </xdr:to>
    <xdr:sp>
      <xdr:nvSpPr>
        <xdr:cNvPr id="2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31743</xdr:rowOff>
    </xdr:from>
    <xdr:to>
      <xdr:col>0</xdr:col>
      <xdr:colOff>1174750</xdr:colOff>
      <xdr:row>12</xdr:row>
      <xdr:rowOff>224359</xdr:rowOff>
    </xdr:to>
    <xdr:sp>
      <xdr:nvSpPr>
        <xdr:cNvPr id="28"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46559</xdr:rowOff>
    </xdr:from>
    <xdr:to>
      <xdr:col>0</xdr:col>
      <xdr:colOff>1174750</xdr:colOff>
      <xdr:row>14</xdr:row>
      <xdr:rowOff>297737</xdr:rowOff>
    </xdr:to>
    <xdr:sp>
      <xdr:nvSpPr>
        <xdr:cNvPr id="29"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25393</xdr:rowOff>
    </xdr:from>
    <xdr:to>
      <xdr:col>1</xdr:col>
      <xdr:colOff>2822</xdr:colOff>
      <xdr:row>12</xdr:row>
      <xdr:rowOff>218009</xdr:rowOff>
    </xdr:to>
    <xdr:sp>
      <xdr:nvSpPr>
        <xdr:cNvPr id="30"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46559</xdr:rowOff>
    </xdr:from>
    <xdr:to>
      <xdr:col>1</xdr:col>
      <xdr:colOff>2822</xdr:colOff>
      <xdr:row>14</xdr:row>
      <xdr:rowOff>297737</xdr:rowOff>
    </xdr:to>
    <xdr:sp>
      <xdr:nvSpPr>
        <xdr:cNvPr id="31"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62787</xdr:rowOff>
    </xdr:from>
    <xdr:to>
      <xdr:col>1</xdr:col>
      <xdr:colOff>2822</xdr:colOff>
      <xdr:row>10</xdr:row>
      <xdr:rowOff>184143</xdr:rowOff>
    </xdr:to>
    <xdr:sp>
      <xdr:nvSpPr>
        <xdr:cNvPr id="32"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16</xdr:row>
      <xdr:rowOff>79721</xdr:rowOff>
    </xdr:from>
    <xdr:to>
      <xdr:col>0</xdr:col>
      <xdr:colOff>1174750</xdr:colOff>
      <xdr:row>17</xdr:row>
      <xdr:rowOff>56437</xdr:rowOff>
    </xdr:to>
    <xdr:sp>
      <xdr:nvSpPr>
        <xdr:cNvPr id="33" name="Rectangle: Rounded Corners 56">
          <a:hlinkClick xmlns:r="http://schemas.openxmlformats.org/officeDocument/2006/relationships" r:id="rId10"/>
        </xdr:cNvPr>
        <xdr:cNvSpPr/>
      </xdr:nvSpPr>
      <xdr:spPr>
        <a:xfrm>
          <a:off x="0" y="3413125"/>
          <a:ext cx="117475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100887</xdr:rowOff>
    </xdr:from>
    <xdr:to>
      <xdr:col>0</xdr:col>
      <xdr:colOff>1174750</xdr:colOff>
      <xdr:row>18</xdr:row>
      <xdr:rowOff>76193</xdr:rowOff>
    </xdr:to>
    <xdr:sp>
      <xdr:nvSpPr>
        <xdr:cNvPr id="34" name="Rectangle: Rounded Corners 57">
          <a:hlinkClick xmlns:r="http://schemas.openxmlformats.org/officeDocument/2006/relationships" r:id="rId11"/>
        </xdr:cNvPr>
        <xdr:cNvSpPr/>
      </xdr:nvSpPr>
      <xdr:spPr>
        <a:xfrm>
          <a:off x="0" y="3767455"/>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16</xdr:row>
      <xdr:rowOff>73371</xdr:rowOff>
    </xdr:from>
    <xdr:to>
      <xdr:col>1</xdr:col>
      <xdr:colOff>2822</xdr:colOff>
      <xdr:row>17</xdr:row>
      <xdr:rowOff>50087</xdr:rowOff>
    </xdr:to>
    <xdr:sp>
      <xdr:nvSpPr>
        <xdr:cNvPr id="35" name="Rectangle: Rounded Corners 58">
          <a:hlinkClick xmlns:r="http://schemas.openxmlformats.org/officeDocument/2006/relationships" r:id="rId12"/>
        </xdr:cNvPr>
        <xdr:cNvSpPr/>
      </xdr:nvSpPr>
      <xdr:spPr>
        <a:xfrm>
          <a:off x="1200150" y="3406775"/>
          <a:ext cx="117729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107237</xdr:rowOff>
    </xdr:from>
    <xdr:to>
      <xdr:col>1</xdr:col>
      <xdr:colOff>2822</xdr:colOff>
      <xdr:row>18</xdr:row>
      <xdr:rowOff>82543</xdr:rowOff>
    </xdr:to>
    <xdr:sp>
      <xdr:nvSpPr>
        <xdr:cNvPr id="36" name="Rectangle: Rounded Corners 59">
          <a:hlinkClick xmlns:r="http://schemas.openxmlformats.org/officeDocument/2006/relationships" r:id="rId13"/>
        </xdr:cNvPr>
        <xdr:cNvSpPr/>
      </xdr:nvSpPr>
      <xdr:spPr>
        <a:xfrm>
          <a:off x="1200150" y="3773805"/>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15</xdr:row>
      <xdr:rowOff>39504</xdr:rowOff>
    </xdr:from>
    <xdr:to>
      <xdr:col>1</xdr:col>
      <xdr:colOff>2822</xdr:colOff>
      <xdr:row>16</xdr:row>
      <xdr:rowOff>3521</xdr:rowOff>
    </xdr:to>
    <xdr:sp>
      <xdr:nvSpPr>
        <xdr:cNvPr id="37" name="Rectangle: Rounded Corners 60"/>
        <xdr:cNvSpPr/>
      </xdr:nvSpPr>
      <xdr:spPr>
        <a:xfrm>
          <a:off x="0" y="303974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18</xdr:row>
      <xdr:rowOff>126993</xdr:rowOff>
    </xdr:from>
    <xdr:to>
      <xdr:col>0</xdr:col>
      <xdr:colOff>1174750</xdr:colOff>
      <xdr:row>19</xdr:row>
      <xdr:rowOff>98771</xdr:rowOff>
    </xdr:to>
    <xdr:sp>
      <xdr:nvSpPr>
        <xdr:cNvPr id="38" name="Rectangle: Rounded Corners 57">
          <a:hlinkClick xmlns:r="http://schemas.openxmlformats.org/officeDocument/2006/relationships" r:id="rId14"/>
        </xdr:cNvPr>
        <xdr:cNvSpPr/>
      </xdr:nvSpPr>
      <xdr:spPr>
        <a:xfrm>
          <a:off x="0" y="412686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133343</xdr:rowOff>
    </xdr:from>
    <xdr:to>
      <xdr:col>1</xdr:col>
      <xdr:colOff>2822</xdr:colOff>
      <xdr:row>19</xdr:row>
      <xdr:rowOff>105121</xdr:rowOff>
    </xdr:to>
    <xdr:sp>
      <xdr:nvSpPr>
        <xdr:cNvPr id="39" name="Rectangle: Rounded Corners 59">
          <a:hlinkClick xmlns:r="http://schemas.openxmlformats.org/officeDocument/2006/relationships" r:id="rId15"/>
        </xdr:cNvPr>
        <xdr:cNvSpPr/>
      </xdr:nvSpPr>
      <xdr:spPr>
        <a:xfrm>
          <a:off x="1200150" y="413321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40"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7</xdr:col>
      <xdr:colOff>725487</xdr:colOff>
      <xdr:row>6</xdr:row>
      <xdr:rowOff>90488</xdr:rowOff>
    </xdr:from>
    <xdr:ext cx="276225" cy="561975"/>
    <xdr:pic>
      <xdr:nvPicPr>
        <xdr:cNvPr id="59" name="image1.png" descr="Lambang Pramuka - Wikipedia bahasa Indonesia, ensiklopedia bebas"/>
        <xdr:cNvPicPr preferRelativeResize="0"/>
      </xdr:nvPicPr>
      <xdr:blipFill>
        <a:blip r:embed="rId1" cstate="print"/>
        <a:stretch>
          <a:fillRect/>
        </a:stretch>
      </xdr:blipFill>
      <xdr:spPr>
        <a:xfrm>
          <a:off x="5480050" y="1214120"/>
          <a:ext cx="276225" cy="561975"/>
        </a:xfrm>
        <a:prstGeom prst="rect">
          <a:avLst/>
        </a:prstGeom>
        <a:noFill/>
      </xdr:spPr>
    </xdr:pic>
    <xdr:clientData fLocksWithSheet="0"/>
  </xdr:oneCellAnchor>
  <xdr:twoCellAnchor>
    <xdr:from>
      <xdr:col>0</xdr:col>
      <xdr:colOff>0</xdr:colOff>
      <xdr:row>3</xdr:row>
      <xdr:rowOff>139693</xdr:rowOff>
    </xdr:from>
    <xdr:to>
      <xdr:col>0</xdr:col>
      <xdr:colOff>1174750</xdr:colOff>
      <xdr:row>6</xdr:row>
      <xdr:rowOff>9871</xdr:rowOff>
    </xdr:to>
    <xdr:sp>
      <xdr:nvSpPr>
        <xdr:cNvPr id="60"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8</xdr:row>
      <xdr:rowOff>138987</xdr:rowOff>
    </xdr:to>
    <xdr:sp>
      <xdr:nvSpPr>
        <xdr:cNvPr id="61"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133343</xdr:rowOff>
    </xdr:from>
    <xdr:to>
      <xdr:col>1</xdr:col>
      <xdr:colOff>0</xdr:colOff>
      <xdr:row>6</xdr:row>
      <xdr:rowOff>3521</xdr:rowOff>
    </xdr:to>
    <xdr:sp>
      <xdr:nvSpPr>
        <xdr:cNvPr id="62"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8</xdr:row>
      <xdr:rowOff>138987</xdr:rowOff>
    </xdr:to>
    <xdr:sp>
      <xdr:nvSpPr>
        <xdr:cNvPr id="63"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64904</xdr:rowOff>
    </xdr:to>
    <xdr:sp>
      <xdr:nvSpPr>
        <xdr:cNvPr id="64"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31743</xdr:rowOff>
    </xdr:from>
    <xdr:to>
      <xdr:col>0</xdr:col>
      <xdr:colOff>1174750</xdr:colOff>
      <xdr:row>12</xdr:row>
      <xdr:rowOff>224359</xdr:rowOff>
    </xdr:to>
    <xdr:sp>
      <xdr:nvSpPr>
        <xdr:cNvPr id="65"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46559</xdr:rowOff>
    </xdr:from>
    <xdr:to>
      <xdr:col>0</xdr:col>
      <xdr:colOff>1174750</xdr:colOff>
      <xdr:row>14</xdr:row>
      <xdr:rowOff>297737</xdr:rowOff>
    </xdr:to>
    <xdr:sp>
      <xdr:nvSpPr>
        <xdr:cNvPr id="66"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25393</xdr:rowOff>
    </xdr:from>
    <xdr:to>
      <xdr:col>1</xdr:col>
      <xdr:colOff>2822</xdr:colOff>
      <xdr:row>12</xdr:row>
      <xdr:rowOff>218009</xdr:rowOff>
    </xdr:to>
    <xdr:sp>
      <xdr:nvSpPr>
        <xdr:cNvPr id="67"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46559</xdr:rowOff>
    </xdr:from>
    <xdr:to>
      <xdr:col>1</xdr:col>
      <xdr:colOff>2822</xdr:colOff>
      <xdr:row>14</xdr:row>
      <xdr:rowOff>297737</xdr:rowOff>
    </xdr:to>
    <xdr:sp>
      <xdr:nvSpPr>
        <xdr:cNvPr id="68"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62787</xdr:rowOff>
    </xdr:from>
    <xdr:to>
      <xdr:col>1</xdr:col>
      <xdr:colOff>2822</xdr:colOff>
      <xdr:row>10</xdr:row>
      <xdr:rowOff>184143</xdr:rowOff>
    </xdr:to>
    <xdr:sp>
      <xdr:nvSpPr>
        <xdr:cNvPr id="69"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16</xdr:row>
      <xdr:rowOff>79721</xdr:rowOff>
    </xdr:from>
    <xdr:to>
      <xdr:col>0</xdr:col>
      <xdr:colOff>1174750</xdr:colOff>
      <xdr:row>17</xdr:row>
      <xdr:rowOff>56437</xdr:rowOff>
    </xdr:to>
    <xdr:sp>
      <xdr:nvSpPr>
        <xdr:cNvPr id="70" name="Rectangle: Rounded Corners 56">
          <a:hlinkClick xmlns:r="http://schemas.openxmlformats.org/officeDocument/2006/relationships" r:id="rId10"/>
        </xdr:cNvPr>
        <xdr:cNvSpPr/>
      </xdr:nvSpPr>
      <xdr:spPr>
        <a:xfrm>
          <a:off x="0" y="3413125"/>
          <a:ext cx="117475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100887</xdr:rowOff>
    </xdr:from>
    <xdr:to>
      <xdr:col>0</xdr:col>
      <xdr:colOff>1174750</xdr:colOff>
      <xdr:row>18</xdr:row>
      <xdr:rowOff>76193</xdr:rowOff>
    </xdr:to>
    <xdr:sp>
      <xdr:nvSpPr>
        <xdr:cNvPr id="71" name="Rectangle: Rounded Corners 57">
          <a:hlinkClick xmlns:r="http://schemas.openxmlformats.org/officeDocument/2006/relationships" r:id="rId11"/>
        </xdr:cNvPr>
        <xdr:cNvSpPr/>
      </xdr:nvSpPr>
      <xdr:spPr>
        <a:xfrm>
          <a:off x="0" y="3767455"/>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16</xdr:row>
      <xdr:rowOff>73371</xdr:rowOff>
    </xdr:from>
    <xdr:to>
      <xdr:col>1</xdr:col>
      <xdr:colOff>2822</xdr:colOff>
      <xdr:row>17</xdr:row>
      <xdr:rowOff>50087</xdr:rowOff>
    </xdr:to>
    <xdr:sp>
      <xdr:nvSpPr>
        <xdr:cNvPr id="72" name="Rectangle: Rounded Corners 58">
          <a:hlinkClick xmlns:r="http://schemas.openxmlformats.org/officeDocument/2006/relationships" r:id="rId12"/>
        </xdr:cNvPr>
        <xdr:cNvSpPr/>
      </xdr:nvSpPr>
      <xdr:spPr>
        <a:xfrm>
          <a:off x="1200150" y="3406775"/>
          <a:ext cx="117729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107237</xdr:rowOff>
    </xdr:from>
    <xdr:to>
      <xdr:col>1</xdr:col>
      <xdr:colOff>2822</xdr:colOff>
      <xdr:row>18</xdr:row>
      <xdr:rowOff>82543</xdr:rowOff>
    </xdr:to>
    <xdr:sp>
      <xdr:nvSpPr>
        <xdr:cNvPr id="73" name="Rectangle: Rounded Corners 59">
          <a:hlinkClick xmlns:r="http://schemas.openxmlformats.org/officeDocument/2006/relationships" r:id="rId13"/>
        </xdr:cNvPr>
        <xdr:cNvSpPr/>
      </xdr:nvSpPr>
      <xdr:spPr>
        <a:xfrm>
          <a:off x="1200150" y="3773805"/>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15</xdr:row>
      <xdr:rowOff>39504</xdr:rowOff>
    </xdr:from>
    <xdr:to>
      <xdr:col>1</xdr:col>
      <xdr:colOff>2822</xdr:colOff>
      <xdr:row>16</xdr:row>
      <xdr:rowOff>3521</xdr:rowOff>
    </xdr:to>
    <xdr:sp>
      <xdr:nvSpPr>
        <xdr:cNvPr id="74" name="Rectangle: Rounded Corners 60"/>
        <xdr:cNvSpPr/>
      </xdr:nvSpPr>
      <xdr:spPr>
        <a:xfrm>
          <a:off x="0" y="303974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18</xdr:row>
      <xdr:rowOff>126993</xdr:rowOff>
    </xdr:from>
    <xdr:to>
      <xdr:col>0</xdr:col>
      <xdr:colOff>1174750</xdr:colOff>
      <xdr:row>19</xdr:row>
      <xdr:rowOff>98771</xdr:rowOff>
    </xdr:to>
    <xdr:sp>
      <xdr:nvSpPr>
        <xdr:cNvPr id="75" name="Rectangle: Rounded Corners 57">
          <a:hlinkClick xmlns:r="http://schemas.openxmlformats.org/officeDocument/2006/relationships" r:id="rId14"/>
        </xdr:cNvPr>
        <xdr:cNvSpPr/>
      </xdr:nvSpPr>
      <xdr:spPr>
        <a:xfrm>
          <a:off x="0" y="412686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133343</xdr:rowOff>
    </xdr:from>
    <xdr:to>
      <xdr:col>1</xdr:col>
      <xdr:colOff>2822</xdr:colOff>
      <xdr:row>19</xdr:row>
      <xdr:rowOff>105121</xdr:rowOff>
    </xdr:to>
    <xdr:sp>
      <xdr:nvSpPr>
        <xdr:cNvPr id="76" name="Rectangle: Rounded Corners 59">
          <a:hlinkClick xmlns:r="http://schemas.openxmlformats.org/officeDocument/2006/relationships" r:id="rId15"/>
        </xdr:cNvPr>
        <xdr:cNvSpPr/>
      </xdr:nvSpPr>
      <xdr:spPr>
        <a:xfrm>
          <a:off x="1200150" y="413321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77"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5</xdr:col>
      <xdr:colOff>1219200</xdr:colOff>
      <xdr:row>3</xdr:row>
      <xdr:rowOff>85725</xdr:rowOff>
    </xdr:from>
    <xdr:ext cx="323850" cy="552450"/>
    <xdr:pic>
      <xdr:nvPicPr>
        <xdr:cNvPr id="2" name="image1.png" descr="Lambang Pramuka - Wikipedia bahasa Indonesia, ensiklopedia bebas"/>
        <xdr:cNvPicPr preferRelativeResize="0"/>
      </xdr:nvPicPr>
      <xdr:blipFill>
        <a:blip r:embed="rId1" cstate="print"/>
        <a:stretch>
          <a:fillRect/>
        </a:stretch>
      </xdr:blipFill>
      <xdr:spPr>
        <a:xfrm>
          <a:off x="5060950" y="628650"/>
          <a:ext cx="323850" cy="552450"/>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2009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170737</xdr:rowOff>
    </xdr:to>
    <xdr:sp>
      <xdr:nvSpPr>
        <xdr:cNvPr id="4" name="Rectangle: Rounded Corners 57">
          <a:hlinkClick xmlns:r="http://schemas.openxmlformats.org/officeDocument/2006/relationships" r:id="rId3"/>
        </xdr:cNvPr>
        <xdr:cNvSpPr/>
      </xdr:nvSpPr>
      <xdr:spPr>
        <a:xfrm>
          <a:off x="0" y="1203325"/>
          <a:ext cx="1174750" cy="41465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1374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170737</xdr:rowOff>
    </xdr:to>
    <xdr:sp>
      <xdr:nvSpPr>
        <xdr:cNvPr id="6" name="Rectangle: Rounded Corners 59">
          <a:hlinkClick xmlns:r="http://schemas.openxmlformats.org/officeDocument/2006/relationships" r:id="rId5"/>
        </xdr:cNvPr>
        <xdr:cNvSpPr/>
      </xdr:nvSpPr>
      <xdr:spPr>
        <a:xfrm>
          <a:off x="1200150" y="1203325"/>
          <a:ext cx="1177290" cy="41465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861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265987</xdr:rowOff>
    </xdr:from>
    <xdr:to>
      <xdr:col>1</xdr:col>
      <xdr:colOff>2822</xdr:colOff>
      <xdr:row>9</xdr:row>
      <xdr:rowOff>228593</xdr:rowOff>
    </xdr:to>
    <xdr:sp>
      <xdr:nvSpPr>
        <xdr:cNvPr id="8" name="Rectangle: Rounded Corners 60"/>
        <xdr:cNvSpPr/>
      </xdr:nvSpPr>
      <xdr:spPr>
        <a:xfrm>
          <a:off x="0" y="1713230"/>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9871</xdr:rowOff>
    </xdr:from>
    <xdr:to>
      <xdr:col>0</xdr:col>
      <xdr:colOff>1174750</xdr:colOff>
      <xdr:row>10</xdr:row>
      <xdr:rowOff>279595</xdr:rowOff>
    </xdr:to>
    <xdr:sp>
      <xdr:nvSpPr>
        <xdr:cNvPr id="10" name="Rectangle: Rounded Corners 56">
          <a:hlinkClick xmlns:r="http://schemas.openxmlformats.org/officeDocument/2006/relationships" r:id="rId7"/>
        </xdr:cNvPr>
        <xdr:cNvSpPr/>
      </xdr:nvSpPr>
      <xdr:spPr>
        <a:xfrm>
          <a:off x="0" y="20955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30323</xdr:rowOff>
    </xdr:from>
    <xdr:to>
      <xdr:col>0</xdr:col>
      <xdr:colOff>1174750</xdr:colOff>
      <xdr:row>11</xdr:row>
      <xdr:rowOff>299146</xdr:rowOff>
    </xdr:to>
    <xdr:sp>
      <xdr:nvSpPr>
        <xdr:cNvPr id="11" name="Rectangle: Rounded Corners 57">
          <a:hlinkClick xmlns:r="http://schemas.openxmlformats.org/officeDocument/2006/relationships" r:id="rId8"/>
        </xdr:cNvPr>
        <xdr:cNvSpPr/>
      </xdr:nvSpPr>
      <xdr:spPr>
        <a:xfrm>
          <a:off x="0" y="24206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17633</xdr:rowOff>
    </xdr:from>
    <xdr:to>
      <xdr:col>1</xdr:col>
      <xdr:colOff>0</xdr:colOff>
      <xdr:row>10</xdr:row>
      <xdr:rowOff>287357</xdr:rowOff>
    </xdr:to>
    <xdr:sp>
      <xdr:nvSpPr>
        <xdr:cNvPr id="12" name="Rectangle: Rounded Corners 58">
          <a:hlinkClick xmlns:r="http://schemas.openxmlformats.org/officeDocument/2006/relationships" r:id="rId9"/>
        </xdr:cNvPr>
        <xdr:cNvSpPr/>
      </xdr:nvSpPr>
      <xdr:spPr>
        <a:xfrm>
          <a:off x="1200150" y="21031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37379</xdr:rowOff>
    </xdr:from>
    <xdr:to>
      <xdr:col>1</xdr:col>
      <xdr:colOff>2822</xdr:colOff>
      <xdr:row>12</xdr:row>
      <xdr:rowOff>1402</xdr:rowOff>
    </xdr:to>
    <xdr:sp>
      <xdr:nvSpPr>
        <xdr:cNvPr id="13" name="Rectangle: Rounded Corners 59">
          <a:hlinkClick xmlns:r="http://schemas.openxmlformats.org/officeDocument/2006/relationships" r:id="rId10"/>
        </xdr:cNvPr>
        <xdr:cNvSpPr/>
      </xdr:nvSpPr>
      <xdr:spPr>
        <a:xfrm>
          <a:off x="1200150" y="24276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12</xdr:row>
      <xdr:rowOff>50069</xdr:rowOff>
    </xdr:from>
    <xdr:to>
      <xdr:col>0</xdr:col>
      <xdr:colOff>1770944</xdr:colOff>
      <xdr:row>13</xdr:row>
      <xdr:rowOff>141092</xdr:rowOff>
    </xdr:to>
    <xdr:sp>
      <xdr:nvSpPr>
        <xdr:cNvPr id="14" name="Rectangle: Rounded Corners 59">
          <a:hlinkClick xmlns:r="http://schemas.openxmlformats.org/officeDocument/2006/relationships" r:id="rId11"/>
        </xdr:cNvPr>
        <xdr:cNvSpPr/>
      </xdr:nvSpPr>
      <xdr:spPr>
        <a:xfrm>
          <a:off x="593090" y="2745105"/>
          <a:ext cx="117729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5</xdr:col>
      <xdr:colOff>377825</xdr:colOff>
      <xdr:row>1</xdr:row>
      <xdr:rowOff>3175</xdr:rowOff>
    </xdr:from>
    <xdr:ext cx="333375" cy="695325"/>
    <xdr:pic>
      <xdr:nvPicPr>
        <xdr:cNvPr id="2" name="image1.png" descr="Lambang Pramuka - Wikipedia bahasa Indonesia, ensiklopedia bebas"/>
        <xdr:cNvPicPr preferRelativeResize="0"/>
      </xdr:nvPicPr>
      <xdr:blipFill>
        <a:blip r:embed="rId1" cstate="print"/>
        <a:stretch>
          <a:fillRect/>
        </a:stretch>
      </xdr:blipFill>
      <xdr:spPr>
        <a:xfrm>
          <a:off x="4930775" y="180975"/>
          <a:ext cx="333375" cy="6953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18337</xdr:rowOff>
    </xdr:to>
    <xdr:sp>
      <xdr:nvSpPr>
        <xdr:cNvPr id="4"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18337</xdr:rowOff>
    </xdr:to>
    <xdr:sp>
      <xdr:nvSpPr>
        <xdr:cNvPr id="6"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113587</xdr:rowOff>
    </xdr:from>
    <xdr:to>
      <xdr:col>1</xdr:col>
      <xdr:colOff>2822</xdr:colOff>
      <xdr:row>10</xdr:row>
      <xdr:rowOff>50793</xdr:rowOff>
    </xdr:to>
    <xdr:sp>
      <xdr:nvSpPr>
        <xdr:cNvPr id="8"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136871</xdr:rowOff>
    </xdr:from>
    <xdr:to>
      <xdr:col>0</xdr:col>
      <xdr:colOff>1174750</xdr:colOff>
      <xdr:row>12</xdr:row>
      <xdr:rowOff>12895</xdr:rowOff>
    </xdr:to>
    <xdr:sp>
      <xdr:nvSpPr>
        <xdr:cNvPr id="10"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68423</xdr:rowOff>
    </xdr:from>
    <xdr:to>
      <xdr:col>0</xdr:col>
      <xdr:colOff>1174750</xdr:colOff>
      <xdr:row>13</xdr:row>
      <xdr:rowOff>140396</xdr:rowOff>
    </xdr:to>
    <xdr:sp>
      <xdr:nvSpPr>
        <xdr:cNvPr id="11"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144633</xdr:rowOff>
    </xdr:from>
    <xdr:to>
      <xdr:col>1</xdr:col>
      <xdr:colOff>0</xdr:colOff>
      <xdr:row>12</xdr:row>
      <xdr:rowOff>20657</xdr:rowOff>
    </xdr:to>
    <xdr:sp>
      <xdr:nvSpPr>
        <xdr:cNvPr id="12"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75479</xdr:rowOff>
    </xdr:from>
    <xdr:to>
      <xdr:col>1</xdr:col>
      <xdr:colOff>2822</xdr:colOff>
      <xdr:row>13</xdr:row>
      <xdr:rowOff>147452</xdr:rowOff>
    </xdr:to>
    <xdr:sp>
      <xdr:nvSpPr>
        <xdr:cNvPr id="13"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196119</xdr:rowOff>
    </xdr:from>
    <xdr:to>
      <xdr:col>0</xdr:col>
      <xdr:colOff>1770944</xdr:colOff>
      <xdr:row>15</xdr:row>
      <xdr:rowOff>90292</xdr:rowOff>
    </xdr:to>
    <xdr:sp>
      <xdr:nvSpPr>
        <xdr:cNvPr id="14"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000"/>
  <sheetViews>
    <sheetView workbookViewId="0">
      <selection activeCell="A1" sqref="A1"/>
    </sheetView>
  </sheetViews>
  <sheetFormatPr defaultColWidth="12.5454545454545" defaultRowHeight="15" customHeight="1" outlineLevelCol="7"/>
  <cols>
    <col min="1" max="8" width="9" customWidth="1"/>
  </cols>
  <sheetData>
    <row r="1" ht="13.5" customHeight="1"/>
    <row r="2" ht="13.5" customHeight="1"/>
    <row r="3" ht="13.5" customHeight="1"/>
    <row r="4" ht="13.5" customHeight="1"/>
    <row r="5" ht="13.5" customHeight="1" spans="5:8">
      <c r="E5" s="482">
        <v>0</v>
      </c>
      <c r="H5" s="482">
        <v>5</v>
      </c>
    </row>
    <row r="6" ht="13.5" customHeight="1" spans="2:8">
      <c r="B6" s="482">
        <v>5</v>
      </c>
      <c r="E6" s="482">
        <v>1</v>
      </c>
      <c r="H6" s="482">
        <v>10</v>
      </c>
    </row>
    <row r="7" ht="13.5" customHeight="1" spans="2:8">
      <c r="B7" s="482">
        <v>6</v>
      </c>
      <c r="E7" s="482">
        <v>2</v>
      </c>
      <c r="H7" s="482">
        <v>15</v>
      </c>
    </row>
    <row r="8" ht="13.5" customHeight="1" spans="2:8">
      <c r="B8" s="482">
        <v>7</v>
      </c>
      <c r="E8" s="482">
        <v>3</v>
      </c>
      <c r="H8" s="482">
        <v>20</v>
      </c>
    </row>
    <row r="9" ht="13.5" customHeight="1" spans="2:8">
      <c r="B9" s="482">
        <v>8</v>
      </c>
      <c r="E9" s="482">
        <v>4</v>
      </c>
      <c r="H9" s="482">
        <v>25</v>
      </c>
    </row>
    <row r="10" ht="13.5" customHeight="1" spans="2:8">
      <c r="B10" s="482">
        <v>9</v>
      </c>
      <c r="E10" s="482">
        <v>5</v>
      </c>
      <c r="H10" s="482">
        <v>30</v>
      </c>
    </row>
    <row r="11" ht="13.5" customHeight="1" spans="2:8">
      <c r="B11" s="482">
        <v>10</v>
      </c>
      <c r="E11" s="482">
        <v>6</v>
      </c>
      <c r="H11" s="482">
        <v>35</v>
      </c>
    </row>
    <row r="12" ht="13.5" customHeight="1" spans="2:8">
      <c r="B12" s="482">
        <v>11</v>
      </c>
      <c r="E12" s="482">
        <v>7</v>
      </c>
      <c r="H12" s="482">
        <v>40</v>
      </c>
    </row>
    <row r="13" ht="13.5" customHeight="1" spans="2:8">
      <c r="B13" s="482">
        <v>12</v>
      </c>
      <c r="E13" s="482">
        <v>8</v>
      </c>
      <c r="H13" s="482">
        <v>45</v>
      </c>
    </row>
    <row r="14" ht="13.5" customHeight="1" spans="2:8">
      <c r="B14" s="482">
        <v>13</v>
      </c>
      <c r="E14" s="482">
        <v>9</v>
      </c>
      <c r="H14" s="482">
        <v>50</v>
      </c>
    </row>
    <row r="15" ht="13.5" customHeight="1" spans="2:5">
      <c r="B15" s="482">
        <v>14</v>
      </c>
      <c r="E15" s="482">
        <v>10</v>
      </c>
    </row>
    <row r="16" ht="13.5" customHeight="1" spans="2:5">
      <c r="B16" s="482">
        <v>15</v>
      </c>
      <c r="E16" s="482">
        <v>11</v>
      </c>
    </row>
    <row r="17" ht="13.5" customHeight="1" spans="2:5">
      <c r="B17" s="482">
        <v>16</v>
      </c>
      <c r="E17" s="482">
        <v>12</v>
      </c>
    </row>
    <row r="18" ht="13.5" customHeight="1" spans="2:5">
      <c r="B18" s="482">
        <v>17</v>
      </c>
      <c r="E18" s="482">
        <v>13</v>
      </c>
    </row>
    <row r="19" ht="13.5" customHeight="1" spans="2:5">
      <c r="B19" s="482">
        <v>18</v>
      </c>
      <c r="E19" s="482">
        <v>14</v>
      </c>
    </row>
    <row r="20" ht="13.5" customHeight="1" spans="2:5">
      <c r="B20" s="482">
        <v>19</v>
      </c>
      <c r="E20" s="482">
        <v>15</v>
      </c>
    </row>
    <row r="21" ht="13.5" customHeight="1" spans="2:5">
      <c r="B21" s="482">
        <v>20</v>
      </c>
      <c r="E21" s="482">
        <v>16</v>
      </c>
    </row>
    <row r="22" ht="13.5" customHeight="1" spans="5:5">
      <c r="E22" s="482">
        <v>17</v>
      </c>
    </row>
    <row r="23" ht="13.5" customHeight="1" spans="5:5">
      <c r="E23" s="482">
        <v>18</v>
      </c>
    </row>
    <row r="24" ht="13.5" customHeight="1" spans="5:5">
      <c r="E24" s="482">
        <v>19</v>
      </c>
    </row>
    <row r="25" ht="13.5" customHeight="1" spans="5:5">
      <c r="E25" s="482">
        <v>20</v>
      </c>
    </row>
    <row r="26" ht="13.5" customHeight="1" spans="5:5">
      <c r="E26" s="482">
        <v>21</v>
      </c>
    </row>
    <row r="27" ht="13.5" customHeight="1" spans="5:5">
      <c r="E27" s="482">
        <v>22</v>
      </c>
    </row>
    <row r="28" ht="13.5" customHeight="1" spans="5:5">
      <c r="E28" s="482">
        <v>23</v>
      </c>
    </row>
    <row r="29" ht="13.5" customHeight="1" spans="5:5">
      <c r="E29" s="482">
        <v>24</v>
      </c>
    </row>
    <row r="30" ht="13.5" customHeight="1" spans="5:5">
      <c r="E30" s="482">
        <v>25</v>
      </c>
    </row>
    <row r="31" ht="13.5" customHeight="1" spans="5:5">
      <c r="E31" s="482">
        <v>26</v>
      </c>
    </row>
    <row r="32" ht="13.5" customHeight="1" spans="5:5">
      <c r="E32" s="482">
        <v>27</v>
      </c>
    </row>
    <row r="33" ht="13.5" customHeight="1" spans="5:5">
      <c r="E33" s="482">
        <v>28</v>
      </c>
    </row>
    <row r="34" ht="13.5" customHeight="1" spans="5:5">
      <c r="E34" s="482">
        <v>29</v>
      </c>
    </row>
    <row r="35" ht="13.5" customHeight="1" spans="5:5">
      <c r="E35" s="482">
        <v>30</v>
      </c>
    </row>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I1000"/>
  <sheetViews>
    <sheetView showGridLines="0" showRowColHeaders="0" topLeftCell="A4" workbookViewId="0">
      <selection activeCell="A1" sqref="A1"/>
    </sheetView>
  </sheetViews>
  <sheetFormatPr defaultColWidth="0" defaultRowHeight="14" customHeight="1" zeroHeight="1"/>
  <cols>
    <col min="1" max="1" width="34" customWidth="1"/>
    <col min="2" max="2" width="1.63636363636364" customWidth="1"/>
    <col min="3" max="3" width="2.18181818181818" style="563" customWidth="1"/>
    <col min="4" max="4" width="20" style="563" customWidth="1"/>
    <col min="5" max="5" width="7.36363636363636" style="563" customWidth="1"/>
    <col min="6" max="6" width="20" style="563" customWidth="1"/>
    <col min="7" max="7" width="7.36363636363636" style="563" customWidth="1"/>
    <col min="8" max="8" width="20" style="563" customWidth="1"/>
    <col min="9" max="9" width="2.18181818181818" style="563" customWidth="1"/>
    <col min="10" max="10" width="14.4545454545455" style="563" customWidth="1"/>
    <col min="11" max="16384" width="14.4545454545455" style="563" hidden="1"/>
  </cols>
  <sheetData>
    <row r="1" s="563" customFormat="1" spans="3:9">
      <c r="C1" s="564"/>
      <c r="D1" s="565"/>
      <c r="E1" s="565"/>
      <c r="F1" s="565"/>
      <c r="G1" s="565"/>
      <c r="H1" s="565"/>
      <c r="I1" s="633"/>
    </row>
    <row r="2" s="563" customFormat="1" spans="3:9">
      <c r="C2" s="566" t="s">
        <v>98</v>
      </c>
      <c r="D2" s="621"/>
      <c r="E2" s="621"/>
      <c r="F2" s="621"/>
      <c r="G2" s="621"/>
      <c r="H2" s="86"/>
      <c r="I2" s="634"/>
    </row>
    <row r="3" s="563" customFormat="1" spans="3:9">
      <c r="C3" s="566"/>
      <c r="D3" s="621"/>
      <c r="E3" s="621"/>
      <c r="F3" s="621"/>
      <c r="G3" s="621"/>
      <c r="H3" s="86"/>
      <c r="I3" s="634"/>
    </row>
    <row r="4" s="563" customFormat="1" spans="3:9">
      <c r="C4" s="566" t="s">
        <v>98</v>
      </c>
      <c r="D4" s="621"/>
      <c r="E4" s="621"/>
      <c r="F4" s="621"/>
      <c r="G4" s="621"/>
      <c r="H4" s="86"/>
      <c r="I4" s="634"/>
    </row>
    <row r="5" s="563" customFormat="1" spans="3:9">
      <c r="C5" s="566" t="s">
        <v>98</v>
      </c>
      <c r="D5" s="621"/>
      <c r="E5" s="621"/>
      <c r="F5" s="621"/>
      <c r="G5" s="621"/>
      <c r="H5" s="86"/>
      <c r="I5" s="634"/>
    </row>
    <row r="6" s="563" customFormat="1" spans="3:9">
      <c r="C6" s="566"/>
      <c r="D6" s="621"/>
      <c r="E6" s="621"/>
      <c r="F6" s="621"/>
      <c r="G6" s="621"/>
      <c r="H6" s="86"/>
      <c r="I6" s="634"/>
    </row>
    <row r="7" s="563" customFormat="1" ht="20" spans="3:9">
      <c r="C7" s="622" t="s">
        <v>112</v>
      </c>
      <c r="D7" s="623"/>
      <c r="E7" s="623"/>
      <c r="F7" s="623"/>
      <c r="G7" s="623"/>
      <c r="H7" s="623"/>
      <c r="I7" s="634"/>
    </row>
    <row r="8" s="563" customFormat="1" ht="20" spans="3:9">
      <c r="C8" s="566"/>
      <c r="D8" s="624"/>
      <c r="E8" s="624"/>
      <c r="F8" s="624"/>
      <c r="G8" s="624"/>
      <c r="H8" s="624"/>
      <c r="I8" s="634"/>
    </row>
    <row r="9" s="563" customFormat="1" spans="3:9">
      <c r="C9" s="566" t="s">
        <v>98</v>
      </c>
      <c r="D9" s="621"/>
      <c r="E9" s="621"/>
      <c r="F9" s="621"/>
      <c r="G9" s="621"/>
      <c r="H9" s="86"/>
      <c r="I9" s="634"/>
    </row>
    <row r="10" s="563" customFormat="1" spans="3:9">
      <c r="C10" s="566"/>
      <c r="D10" s="86" t="s">
        <v>113</v>
      </c>
      <c r="E10" s="86"/>
      <c r="F10" s="86"/>
      <c r="G10" s="86"/>
      <c r="H10" s="86"/>
      <c r="I10" s="634"/>
    </row>
    <row r="11" s="563" customFormat="1" ht="15.5" spans="3:9">
      <c r="C11" s="566" t="s">
        <v>98</v>
      </c>
      <c r="D11" s="625" t="s">
        <v>114</v>
      </c>
      <c r="E11" s="86"/>
      <c r="F11" s="86"/>
      <c r="G11" s="86"/>
      <c r="H11" s="86"/>
      <c r="I11" s="634"/>
    </row>
    <row r="12" s="563" customFormat="1" ht="15.5" spans="3:9">
      <c r="C12" s="566"/>
      <c r="D12" s="625" t="s">
        <v>115</v>
      </c>
      <c r="E12" s="86"/>
      <c r="F12" s="86"/>
      <c r="G12" s="86"/>
      <c r="H12" s="86"/>
      <c r="I12" s="634"/>
    </row>
    <row r="13" s="563" customFormat="1" ht="15.5" spans="3:9">
      <c r="C13" s="566"/>
      <c r="D13" s="625" t="s">
        <v>116</v>
      </c>
      <c r="E13" s="86"/>
      <c r="F13" s="86"/>
      <c r="G13" s="86"/>
      <c r="H13" s="86"/>
      <c r="I13" s="634"/>
    </row>
    <row r="14" s="563" customFormat="1" ht="15.5" spans="3:9">
      <c r="C14" s="566"/>
      <c r="D14" s="625" t="s">
        <v>117</v>
      </c>
      <c r="E14" s="86"/>
      <c r="F14" s="86"/>
      <c r="G14" s="86"/>
      <c r="H14" s="86"/>
      <c r="I14" s="634"/>
    </row>
    <row r="15" s="563" customFormat="1" spans="3:9">
      <c r="C15" s="566"/>
      <c r="D15" s="86"/>
      <c r="E15" s="86"/>
      <c r="F15" s="86"/>
      <c r="G15" s="86"/>
      <c r="H15" s="86"/>
      <c r="I15" s="634"/>
    </row>
    <row r="16" s="563" customFormat="1" ht="15.5" spans="3:9">
      <c r="C16" s="566"/>
      <c r="D16" s="625" t="s">
        <v>118</v>
      </c>
      <c r="E16" s="86"/>
      <c r="F16" s="86"/>
      <c r="G16" s="86"/>
      <c r="H16" s="86"/>
      <c r="I16" s="634"/>
    </row>
    <row r="17" s="563" customFormat="1" ht="15.5" spans="3:9">
      <c r="C17" s="566"/>
      <c r="D17" s="625" t="s">
        <v>119</v>
      </c>
      <c r="E17" s="86"/>
      <c r="F17" s="86"/>
      <c r="G17" s="86"/>
      <c r="H17" s="86"/>
      <c r="I17" s="634"/>
    </row>
    <row r="18" s="563" customFormat="1" ht="15.5" spans="3:9">
      <c r="C18" s="566"/>
      <c r="D18" s="625" t="s">
        <v>120</v>
      </c>
      <c r="E18" s="86"/>
      <c r="F18" s="86"/>
      <c r="G18" s="86"/>
      <c r="H18" s="86"/>
      <c r="I18" s="634"/>
    </row>
    <row r="19" s="563" customFormat="1" spans="3:9">
      <c r="C19" s="566"/>
      <c r="D19" s="86"/>
      <c r="E19" s="86"/>
      <c r="F19" s="86"/>
      <c r="G19" s="86"/>
      <c r="H19" s="86"/>
      <c r="I19" s="634"/>
    </row>
    <row r="20" s="563" customFormat="1" ht="15.5" spans="3:9">
      <c r="C20" s="566"/>
      <c r="D20" s="625" t="s">
        <v>121</v>
      </c>
      <c r="E20" s="86"/>
      <c r="F20" s="86"/>
      <c r="G20" s="86"/>
      <c r="H20" s="86"/>
      <c r="I20" s="634"/>
    </row>
    <row r="21" s="563" customFormat="1" ht="15.5" spans="3:9">
      <c r="C21" s="566"/>
      <c r="D21" s="625" t="s">
        <v>122</v>
      </c>
      <c r="E21" s="86"/>
      <c r="F21" s="86"/>
      <c r="G21" s="86"/>
      <c r="H21" s="86"/>
      <c r="I21" s="634"/>
    </row>
    <row r="22" s="563" customFormat="1" ht="15.5" spans="3:9">
      <c r="C22" s="566"/>
      <c r="D22" s="625" t="s">
        <v>123</v>
      </c>
      <c r="E22" s="86"/>
      <c r="F22" s="86"/>
      <c r="G22" s="86"/>
      <c r="H22" s="86"/>
      <c r="I22" s="634"/>
    </row>
    <row r="23" s="563" customFormat="1" ht="15.5" spans="3:9">
      <c r="C23" s="566"/>
      <c r="D23" s="625" t="s">
        <v>124</v>
      </c>
      <c r="E23" s="86"/>
      <c r="F23" s="86"/>
      <c r="G23" s="86"/>
      <c r="H23" s="86"/>
      <c r="I23" s="634"/>
    </row>
    <row r="24" s="563" customFormat="1" spans="3:9">
      <c r="C24" s="566"/>
      <c r="D24" s="86"/>
      <c r="E24" s="86"/>
      <c r="F24" s="86"/>
      <c r="G24" s="86"/>
      <c r="H24" s="86"/>
      <c r="I24" s="634"/>
    </row>
    <row r="25" s="563" customFormat="1" spans="3:9">
      <c r="C25" s="566"/>
      <c r="D25" s="86"/>
      <c r="E25" s="86"/>
      <c r="F25" s="86"/>
      <c r="G25" s="86"/>
      <c r="H25" s="86"/>
      <c r="I25" s="634"/>
    </row>
    <row r="26" s="563" customFormat="1" spans="3:9">
      <c r="C26" s="566"/>
      <c r="D26" s="86"/>
      <c r="E26" s="86"/>
      <c r="F26" s="86"/>
      <c r="G26" s="86"/>
      <c r="H26" s="86"/>
      <c r="I26" s="634"/>
    </row>
    <row r="27" s="563" customFormat="1" ht="15.5" spans="3:9">
      <c r="C27" s="566"/>
      <c r="D27" s="625" t="s">
        <v>125</v>
      </c>
      <c r="E27" s="86"/>
      <c r="F27" s="86"/>
      <c r="G27" s="86"/>
      <c r="H27" s="86"/>
      <c r="I27" s="634"/>
    </row>
    <row r="28" s="563" customFormat="1" ht="15.5" spans="3:9">
      <c r="C28" s="566"/>
      <c r="D28" s="625" t="s">
        <v>126</v>
      </c>
      <c r="E28" s="86"/>
      <c r="F28" s="86"/>
      <c r="G28" s="86"/>
      <c r="H28" s="86"/>
      <c r="I28" s="634"/>
    </row>
    <row r="29" s="563" customFormat="1" ht="15.5" spans="3:9">
      <c r="C29" s="566"/>
      <c r="D29" s="626" t="s">
        <v>127</v>
      </c>
      <c r="E29" s="627"/>
      <c r="F29" s="627" t="s">
        <v>128</v>
      </c>
      <c r="G29" s="627"/>
      <c r="H29" s="627" t="s">
        <v>129</v>
      </c>
      <c r="I29" s="634"/>
    </row>
    <row r="30" s="563" customFormat="1" ht="15.5" spans="3:9">
      <c r="C30" s="566"/>
      <c r="D30" s="625" t="s">
        <v>129</v>
      </c>
      <c r="E30" s="14"/>
      <c r="F30" s="14" t="s">
        <v>130</v>
      </c>
      <c r="G30" s="14"/>
      <c r="H30" s="14" t="s">
        <v>130</v>
      </c>
      <c r="I30" s="634"/>
    </row>
    <row r="31" s="563" customFormat="1" ht="15.5" spans="3:9">
      <c r="C31" s="566"/>
      <c r="D31" s="625"/>
      <c r="E31" s="86"/>
      <c r="F31" s="86"/>
      <c r="G31" s="86"/>
      <c r="H31" s="86"/>
      <c r="I31" s="634"/>
    </row>
    <row r="32" s="563" customFormat="1" ht="15.5" spans="3:9">
      <c r="C32" s="566"/>
      <c r="D32" s="625"/>
      <c r="E32" s="86"/>
      <c r="F32" s="86"/>
      <c r="G32" s="86"/>
      <c r="H32" s="86"/>
      <c r="I32" s="634"/>
    </row>
    <row r="33" s="563" customFormat="1" ht="15.5" spans="3:9">
      <c r="C33" s="566"/>
      <c r="D33" s="625"/>
      <c r="E33" s="86"/>
      <c r="F33" s="86"/>
      <c r="G33" s="86"/>
      <c r="H33" s="86"/>
      <c r="I33" s="634"/>
    </row>
    <row r="34" s="563" customFormat="1" ht="15.5" spans="3:9">
      <c r="C34" s="566"/>
      <c r="D34" s="625" t="s">
        <v>131</v>
      </c>
      <c r="E34" s="86"/>
      <c r="F34" s="625" t="s">
        <v>131</v>
      </c>
      <c r="G34" s="86"/>
      <c r="H34" s="625" t="s">
        <v>131</v>
      </c>
      <c r="I34" s="634"/>
    </row>
    <row r="35" s="563" customFormat="1" spans="3:9">
      <c r="C35" s="566"/>
      <c r="D35" s="621"/>
      <c r="E35" s="621"/>
      <c r="F35" s="621"/>
      <c r="G35" s="621"/>
      <c r="H35" s="86"/>
      <c r="I35" s="634"/>
    </row>
    <row r="36" s="563" customFormat="1" spans="3:9">
      <c r="C36" s="566"/>
      <c r="D36" s="86"/>
      <c r="E36" s="86"/>
      <c r="F36" s="86"/>
      <c r="G36" s="86"/>
      <c r="H36" s="86"/>
      <c r="I36" s="634"/>
    </row>
    <row r="37" s="563" customFormat="1" spans="3:9">
      <c r="C37" s="628"/>
      <c r="D37" s="621"/>
      <c r="E37" s="621"/>
      <c r="F37" s="621"/>
      <c r="G37" s="621"/>
      <c r="H37" s="629"/>
      <c r="I37" s="635"/>
    </row>
    <row r="38" s="563" customFormat="1" spans="3:9">
      <c r="C38" s="628"/>
      <c r="D38" s="621"/>
      <c r="E38" s="621"/>
      <c r="F38" s="621"/>
      <c r="G38" s="621"/>
      <c r="H38" s="621"/>
      <c r="I38" s="634"/>
    </row>
    <row r="39" s="563" customFormat="1" spans="3:9">
      <c r="C39" s="628"/>
      <c r="D39" s="621"/>
      <c r="E39" s="621"/>
      <c r="F39" s="630"/>
      <c r="G39" s="621"/>
      <c r="H39" s="621"/>
      <c r="I39" s="634"/>
    </row>
    <row r="40" s="563" customFormat="1" spans="3:9">
      <c r="C40" s="628"/>
      <c r="D40" s="621"/>
      <c r="E40" s="621"/>
      <c r="F40" s="621"/>
      <c r="G40" s="621"/>
      <c r="H40" s="621"/>
      <c r="I40" s="634"/>
    </row>
    <row r="41" s="563" customFormat="1" spans="3:9">
      <c r="C41" s="628"/>
      <c r="D41" s="621"/>
      <c r="E41" s="621"/>
      <c r="F41" s="621"/>
      <c r="G41" s="621"/>
      <c r="H41" s="621"/>
      <c r="I41" s="634"/>
    </row>
    <row r="42" s="563" customFormat="1" spans="3:9">
      <c r="C42" s="628"/>
      <c r="D42" s="621"/>
      <c r="E42" s="621"/>
      <c r="F42" s="621"/>
      <c r="G42" s="621"/>
      <c r="H42" s="621"/>
      <c r="I42" s="634"/>
    </row>
    <row r="43" s="563" customFormat="1" spans="3:9">
      <c r="C43" s="628"/>
      <c r="D43" s="621"/>
      <c r="E43" s="621"/>
      <c r="F43" s="621"/>
      <c r="G43" s="621"/>
      <c r="H43" s="621"/>
      <c r="I43" s="634"/>
    </row>
    <row r="44" s="563" customFormat="1" spans="3:9">
      <c r="C44" s="628"/>
      <c r="D44" s="621"/>
      <c r="E44" s="621"/>
      <c r="F44" s="621"/>
      <c r="G44" s="621"/>
      <c r="H44" s="621"/>
      <c r="I44" s="634"/>
    </row>
    <row r="45" s="563" customFormat="1" ht="14.75" spans="3:9">
      <c r="C45" s="631"/>
      <c r="D45" s="632"/>
      <c r="E45" s="632"/>
      <c r="F45" s="632"/>
      <c r="G45" s="632"/>
      <c r="H45" s="632"/>
      <c r="I45" s="636"/>
    </row>
    <row r="46" s="563" customFormat="1"/>
    <row r="47" s="563" customFormat="1"/>
    <row r="48" s="563" customFormat="1"/>
    <row r="49" s="563" customFormat="1"/>
    <row r="50" s="563" customFormat="1"/>
    <row r="51" s="563" customFormat="1"/>
    <row r="52" s="563" customFormat="1"/>
    <row r="53" s="563" customFormat="1"/>
    <row r="54" s="563" customFormat="1"/>
    <row r="55" s="563" customFormat="1"/>
    <row r="56" s="563" customFormat="1"/>
    <row r="57" s="563" customFormat="1"/>
    <row r="58" s="563" customFormat="1"/>
    <row r="59" s="563" customFormat="1"/>
    <row r="60" s="563" customFormat="1"/>
    <row r="61" s="563" customFormat="1"/>
    <row r="62" s="563" customFormat="1"/>
    <row r="63" s="563" customFormat="1"/>
    <row r="64" s="563" customFormat="1"/>
    <row r="65" s="563" customFormat="1"/>
    <row r="66" s="563" customFormat="1"/>
    <row r="67" s="563" customFormat="1"/>
    <row r="68" s="563" customFormat="1"/>
    <row r="69" s="563" customFormat="1"/>
    <row r="70" s="563" customFormat="1"/>
    <row r="71" s="563" customFormat="1"/>
    <row r="72" s="563" customFormat="1"/>
    <row r="73" s="563" customFormat="1"/>
    <row r="74" s="563" customFormat="1"/>
    <row r="75" s="563" customFormat="1"/>
    <row r="76" s="563" customFormat="1"/>
    <row r="77" s="563" customFormat="1"/>
    <row r="78" s="563" customFormat="1"/>
    <row r="79" s="563" customFormat="1"/>
    <row r="80" s="563" customFormat="1"/>
    <row r="81" s="563" customFormat="1"/>
    <row r="82" s="563" customFormat="1"/>
    <row r="83" s="563" customFormat="1"/>
    <row r="84" s="563" customFormat="1"/>
    <row r="85" s="563" customFormat="1"/>
    <row r="86" s="563" customFormat="1"/>
    <row r="87" s="563" customFormat="1"/>
    <row r="88" s="563" customFormat="1"/>
    <row r="89" s="563" customFormat="1"/>
    <row r="90" s="563" customFormat="1"/>
    <row r="91" s="563" customFormat="1"/>
    <row r="92" s="563" customFormat="1"/>
    <row r="93" s="563" customFormat="1"/>
    <row r="94" s="563" customFormat="1"/>
    <row r="95" s="563" customFormat="1"/>
    <row r="96" s="563" customFormat="1"/>
    <row r="97" s="563" customFormat="1"/>
    <row r="98" s="563" customFormat="1"/>
    <row r="99" s="563" customFormat="1"/>
    <row r="100" s="563" customFormat="1"/>
    <row r="101" s="563" customFormat="1"/>
    <row r="102" s="563" customFormat="1"/>
    <row r="103" s="563" customFormat="1"/>
    <row r="104" s="563" customFormat="1"/>
    <row r="105" s="563" customFormat="1"/>
    <row r="106" s="563" customFormat="1"/>
    <row r="107" s="563" customFormat="1"/>
    <row r="108" s="563" customFormat="1"/>
    <row r="109" s="563" customFormat="1"/>
    <row r="110" s="563" customFormat="1"/>
    <row r="111" s="563" customFormat="1"/>
    <row r="112" s="563" customFormat="1"/>
    <row r="113" s="563" customFormat="1"/>
    <row r="114" s="563" customFormat="1"/>
    <row r="115" s="563" customFormat="1"/>
    <row r="116" s="563" customFormat="1"/>
    <row r="117" s="563" customFormat="1"/>
    <row r="118" s="563" customFormat="1"/>
    <row r="119" s="563" customFormat="1"/>
    <row r="120" s="563" customFormat="1"/>
    <row r="121" s="563" customFormat="1"/>
    <row r="122" s="563" customFormat="1"/>
    <row r="123" s="563" customFormat="1"/>
    <row r="124" s="563" customFormat="1"/>
    <row r="125" s="563" customFormat="1"/>
    <row r="126" s="563" customFormat="1"/>
    <row r="127" s="563" customFormat="1"/>
    <row r="128" s="563" customFormat="1"/>
    <row r="129" s="563" customFormat="1"/>
    <row r="130" s="563" customFormat="1"/>
    <row r="131" s="563" customFormat="1"/>
    <row r="132" s="563" customFormat="1"/>
    <row r="133" s="563" customFormat="1"/>
    <row r="134" s="563" customFormat="1"/>
    <row r="135" s="563" customFormat="1"/>
    <row r="136" s="563" customFormat="1"/>
    <row r="137" s="563" customFormat="1"/>
    <row r="138" s="563" customFormat="1"/>
    <row r="139" s="563" customFormat="1"/>
    <row r="140" s="563" customFormat="1"/>
    <row r="141" s="563" customFormat="1"/>
    <row r="142" s="563" customFormat="1"/>
    <row r="143" s="563" customFormat="1"/>
    <row r="144" s="563" customFormat="1"/>
    <row r="145" s="563" customFormat="1"/>
    <row r="146" s="563" customFormat="1"/>
    <row r="147" s="563" customFormat="1"/>
    <row r="148" s="563" customFormat="1"/>
    <row r="149" s="563" customFormat="1"/>
    <row r="150" s="563" customFormat="1"/>
    <row r="151" s="563" customFormat="1"/>
    <row r="152" s="563" customFormat="1"/>
    <row r="153" s="563" customFormat="1"/>
    <row r="154" s="563" customFormat="1"/>
    <row r="155" s="563" customFormat="1"/>
    <row r="156" s="563" customFormat="1"/>
    <row r="157" s="563" customFormat="1"/>
    <row r="158" s="563" customFormat="1"/>
    <row r="159" s="563" customFormat="1"/>
    <row r="160" s="563" customFormat="1"/>
    <row r="161" s="563" customFormat="1"/>
    <row r="162" s="563" customFormat="1"/>
    <row r="163" s="563" customFormat="1"/>
    <row r="164" s="563" customFormat="1"/>
    <row r="165" s="563" customFormat="1"/>
    <row r="166" s="563" customFormat="1"/>
    <row r="167" s="563" customFormat="1"/>
    <row r="168" s="563" customFormat="1"/>
    <row r="169" s="563" customFormat="1"/>
    <row r="170" s="563" customFormat="1"/>
    <row r="171" s="563" customFormat="1"/>
    <row r="172" s="563" customFormat="1"/>
    <row r="173" s="563" customFormat="1"/>
    <row r="174" s="563" customFormat="1"/>
    <row r="175" s="563" customFormat="1"/>
    <row r="176" s="563" customFormat="1"/>
    <row r="177" s="563" customFormat="1"/>
    <row r="178" s="563" customFormat="1"/>
    <row r="179" s="563" customFormat="1"/>
    <row r="180" s="563" customFormat="1"/>
    <row r="181" s="563" customFormat="1"/>
    <row r="182" s="563" customFormat="1"/>
    <row r="183" s="563" customFormat="1"/>
    <row r="184" s="563" customFormat="1"/>
    <row r="185" s="563" customFormat="1"/>
    <row r="186" s="563" customFormat="1"/>
    <row r="187" s="563" customFormat="1"/>
    <row r="188" s="563" customFormat="1"/>
    <row r="189" s="563" customFormat="1"/>
    <row r="190" s="563" customFormat="1"/>
    <row r="191" s="563" customFormat="1"/>
    <row r="192" s="563" customFormat="1"/>
    <row r="193" s="563" customFormat="1"/>
    <row r="194" s="563" customFormat="1"/>
    <row r="195" s="563" customFormat="1"/>
    <row r="196" s="563" customFormat="1"/>
    <row r="197" s="563" customFormat="1"/>
    <row r="198" s="563" customFormat="1"/>
    <row r="199" s="563" customFormat="1"/>
    <row r="200" s="563" customFormat="1"/>
    <row r="201" s="563" customFormat="1"/>
    <row r="202" s="563" customFormat="1"/>
    <row r="203" s="563" customFormat="1"/>
    <row r="204" s="563" customFormat="1"/>
    <row r="205" s="563" customFormat="1"/>
    <row r="206" s="563" customFormat="1"/>
    <row r="207" s="563" customFormat="1"/>
    <row r="208" s="563" customFormat="1"/>
    <row r="209" s="563" customFormat="1"/>
    <row r="210" s="563" customFormat="1"/>
    <row r="211" s="563" customFormat="1"/>
    <row r="212" s="563" customFormat="1"/>
    <row r="213" s="563" customFormat="1"/>
    <row r="214" s="563" customFormat="1"/>
    <row r="215" s="563" customFormat="1"/>
    <row r="216" s="563" customFormat="1"/>
    <row r="217" s="563" customFormat="1"/>
    <row r="218" s="563" customFormat="1"/>
    <row r="219" s="563" customFormat="1"/>
    <row r="220" s="563" customFormat="1"/>
    <row r="221" s="563" customFormat="1"/>
    <row r="222" s="563" customFormat="1"/>
    <row r="223" s="563" customFormat="1"/>
    <row r="224" s="563" customFormat="1"/>
    <row r="225" s="563" customFormat="1"/>
    <row r="226" s="563" customFormat="1"/>
    <row r="227" s="563" customFormat="1"/>
    <row r="228" s="563" customFormat="1"/>
    <row r="229" s="563" customFormat="1"/>
    <row r="230" s="563" customFormat="1"/>
    <row r="231" s="563" customFormat="1"/>
    <row r="232" s="563" customFormat="1"/>
    <row r="233" s="563" customFormat="1"/>
    <row r="234" s="563" customFormat="1"/>
    <row r="235" s="563" customFormat="1"/>
    <row r="236" s="563" customFormat="1"/>
    <row r="237" s="563" customFormat="1"/>
    <row r="238" s="563" customFormat="1"/>
    <row r="239" s="563" customFormat="1"/>
    <row r="240" s="563" customFormat="1"/>
    <row r="241" s="563" customFormat="1"/>
    <row r="242" s="563" customFormat="1"/>
    <row r="243" s="563" customFormat="1"/>
    <row r="244" s="563" customFormat="1"/>
    <row r="245" s="563" customFormat="1"/>
    <row r="246" s="563" customFormat="1"/>
    <row r="247" s="563" customFormat="1"/>
    <row r="248" s="563" customFormat="1"/>
    <row r="249" s="563" customFormat="1"/>
    <row r="250" s="563" customFormat="1"/>
    <row r="251" s="563" customFormat="1"/>
    <row r="252" s="563" customFormat="1"/>
    <row r="253" s="563" customFormat="1"/>
    <row r="254" s="563" customFormat="1"/>
    <row r="255" s="563" customFormat="1"/>
    <row r="256" s="563" customFormat="1"/>
    <row r="257" s="563" customFormat="1"/>
    <row r="258" s="563" customFormat="1"/>
    <row r="259" s="563" customFormat="1"/>
    <row r="260" s="563" customFormat="1"/>
    <row r="261" s="563" customFormat="1"/>
    <row r="262" s="563" customFormat="1"/>
    <row r="263" s="563" customFormat="1"/>
    <row r="264" s="563" customFormat="1"/>
    <row r="265" s="563" customFormat="1"/>
    <row r="266" s="563" customFormat="1"/>
    <row r="267" s="563" customFormat="1"/>
    <row r="268" s="563" customFormat="1"/>
    <row r="269" s="563" customFormat="1"/>
    <row r="270" s="563" customFormat="1"/>
    <row r="271" s="563" customFormat="1"/>
    <row r="272" s="563" customFormat="1"/>
    <row r="273" s="563" customFormat="1"/>
    <row r="274" s="563" customFormat="1"/>
    <row r="275" s="563" customFormat="1"/>
    <row r="276" s="563" customFormat="1"/>
    <row r="277" s="563" customFormat="1"/>
    <row r="278" s="563" customFormat="1"/>
    <row r="279" s="563" customFormat="1"/>
    <row r="280" s="563" customFormat="1"/>
    <row r="281" s="563" customFormat="1"/>
    <row r="282" s="563" customFormat="1"/>
    <row r="283" s="563" customFormat="1"/>
    <row r="284" s="563" customFormat="1"/>
    <row r="285" s="563" customFormat="1"/>
    <row r="286" s="563" customFormat="1"/>
    <row r="287" s="563" customFormat="1"/>
    <row r="288" s="563" customFormat="1"/>
    <row r="289" s="563" customFormat="1"/>
    <row r="290" s="563" customFormat="1"/>
    <row r="291" s="563" customFormat="1"/>
    <row r="292" s="563" customFormat="1"/>
    <row r="293" s="563" customFormat="1"/>
    <row r="294" s="563" customFormat="1"/>
    <row r="295" s="563" customFormat="1"/>
    <row r="296" s="563" customFormat="1"/>
    <row r="297" s="563" customFormat="1"/>
    <row r="298" s="563" customFormat="1"/>
    <row r="299" s="563" customFormat="1"/>
    <row r="300" s="563" customFormat="1"/>
    <row r="301" s="563" customFormat="1"/>
    <row r="302" s="563" customFormat="1"/>
    <row r="303" s="563" customFormat="1"/>
    <row r="304" s="563" customFormat="1"/>
    <row r="305" s="563" customFormat="1"/>
    <row r="306" s="563" customFormat="1"/>
    <row r="307" s="563" customFormat="1"/>
    <row r="308" s="563" customFormat="1"/>
    <row r="309" s="563" customFormat="1"/>
    <row r="310" s="563" customFormat="1"/>
    <row r="311" s="563" customFormat="1"/>
    <row r="312" s="563" customFormat="1"/>
    <row r="313" s="563" customFormat="1"/>
    <row r="314" s="563" customFormat="1"/>
    <row r="315" s="563" customFormat="1"/>
    <row r="316" s="563" customFormat="1"/>
    <row r="317" s="563" customFormat="1"/>
    <row r="318" s="563" customFormat="1"/>
    <row r="319" s="563" customFormat="1"/>
    <row r="320" s="563" customFormat="1"/>
    <row r="321" s="563" customFormat="1"/>
    <row r="322" s="563" customFormat="1"/>
    <row r="323" s="563" customFormat="1"/>
    <row r="324" s="563" customFormat="1"/>
    <row r="325" s="563" customFormat="1"/>
    <row r="326" s="563" customFormat="1"/>
    <row r="327" s="563" customFormat="1"/>
    <row r="328" s="563" customFormat="1"/>
    <row r="329" s="563" customFormat="1"/>
    <row r="330" s="563" customFormat="1"/>
    <row r="331" s="563" customFormat="1"/>
    <row r="332" s="563" customFormat="1"/>
    <row r="333" s="563" customFormat="1"/>
    <row r="334" s="563" customFormat="1"/>
    <row r="335" s="563" customFormat="1"/>
    <row r="336" s="563" customFormat="1"/>
    <row r="337" s="563" customFormat="1"/>
    <row r="338" s="563" customFormat="1"/>
    <row r="339" s="563" customFormat="1"/>
    <row r="340" s="563" customFormat="1"/>
    <row r="341" s="563" customFormat="1"/>
    <row r="342" s="563" customFormat="1"/>
    <row r="343" s="563" customFormat="1"/>
    <row r="344" s="563" customFormat="1"/>
    <row r="345" s="563" customFormat="1"/>
    <row r="346" s="563" customFormat="1"/>
    <row r="347" s="563" customFormat="1"/>
    <row r="348" s="563" customFormat="1"/>
    <row r="349" s="563" customFormat="1"/>
    <row r="350" s="563" customFormat="1"/>
    <row r="351" s="563" customFormat="1"/>
    <row r="352" s="563" customFormat="1"/>
    <row r="353" s="563" customFormat="1"/>
    <row r="354" s="563" customFormat="1"/>
    <row r="355" s="563" customFormat="1"/>
    <row r="356" s="563" customFormat="1"/>
    <row r="357" s="563" customFormat="1"/>
    <row r="358" s="563" customFormat="1"/>
    <row r="359" s="563" customFormat="1"/>
    <row r="360" s="563" customFormat="1"/>
    <row r="361" s="563" customFormat="1"/>
    <row r="362" s="563" customFormat="1"/>
    <row r="363" s="563" customFormat="1"/>
    <row r="364" s="563" customFormat="1"/>
    <row r="365" s="563" customFormat="1"/>
    <row r="366" s="563" customFormat="1"/>
    <row r="367" s="563" customFormat="1"/>
    <row r="368" s="563" customFormat="1"/>
    <row r="369" s="563" customFormat="1"/>
    <row r="370" s="563" customFormat="1"/>
    <row r="371" s="563" customFormat="1"/>
    <row r="372" s="563" customFormat="1"/>
    <row r="373" s="563" customFormat="1"/>
    <row r="374" s="563" customFormat="1"/>
    <row r="375" s="563" customFormat="1"/>
    <row r="376" s="563" customFormat="1"/>
    <row r="377" s="563" customFormat="1"/>
    <row r="378" s="563" customFormat="1"/>
    <row r="379" s="563" customFormat="1"/>
    <row r="380" s="563" customFormat="1"/>
    <row r="381" s="563" customFormat="1"/>
    <row r="382" s="563" customFormat="1"/>
    <row r="383" s="563" customFormat="1"/>
    <row r="384" s="563" customFormat="1"/>
    <row r="385" s="563" customFormat="1"/>
    <row r="386" s="563" customFormat="1"/>
    <row r="387" s="563" customFormat="1"/>
    <row r="388" s="563" customFormat="1"/>
    <row r="389" s="563" customFormat="1"/>
    <row r="390" s="563" customFormat="1"/>
    <row r="391" s="563" customFormat="1"/>
    <row r="392" s="563" customFormat="1"/>
    <row r="393" s="563" customFormat="1"/>
    <row r="394" s="563" customFormat="1"/>
    <row r="395" s="563" customFormat="1"/>
    <row r="396" s="563" customFormat="1"/>
    <row r="397" s="563" customFormat="1"/>
    <row r="398" s="563" customFormat="1"/>
    <row r="399" s="563" customFormat="1"/>
    <row r="400" s="563" customFormat="1"/>
    <row r="401" s="563" customFormat="1"/>
    <row r="402" s="563" customFormat="1"/>
    <row r="403" s="563" customFormat="1"/>
    <row r="404" s="563" customFormat="1"/>
    <row r="405" s="563" customFormat="1"/>
    <row r="406" s="563" customFormat="1"/>
    <row r="407" s="563" customFormat="1"/>
    <row r="408" s="563" customFormat="1"/>
    <row r="409" s="563" customFormat="1"/>
    <row r="410" s="563" customFormat="1"/>
    <row r="411" s="563" customFormat="1"/>
    <row r="412" s="563" customFormat="1"/>
    <row r="413" s="563" customFormat="1"/>
    <row r="414" s="563" customFormat="1"/>
    <row r="415" s="563" customFormat="1"/>
    <row r="416" s="563" customFormat="1"/>
    <row r="417" s="563" customFormat="1"/>
    <row r="418" s="563" customFormat="1"/>
    <row r="419" s="563" customFormat="1"/>
    <row r="420" s="563" customFormat="1"/>
    <row r="421" s="563" customFormat="1"/>
    <row r="422" s="563" customFormat="1"/>
    <row r="423" s="563" customFormat="1"/>
    <row r="424" s="563" customFormat="1"/>
    <row r="425" s="563" customFormat="1"/>
    <row r="426" s="563" customFormat="1"/>
    <row r="427" s="563" customFormat="1"/>
    <row r="428" s="563" customFormat="1"/>
    <row r="429" s="563" customFormat="1"/>
    <row r="430" s="563" customFormat="1"/>
    <row r="431" s="563" customFormat="1"/>
    <row r="432" s="563" customFormat="1"/>
    <row r="433" s="563" customFormat="1"/>
    <row r="434" s="563" customFormat="1"/>
    <row r="435" s="563" customFormat="1"/>
    <row r="436" s="563" customFormat="1"/>
    <row r="437" s="563" customFormat="1"/>
    <row r="438" s="563" customFormat="1"/>
    <row r="439" s="563" customFormat="1"/>
    <row r="440" s="563" customFormat="1"/>
    <row r="441" s="563" customFormat="1"/>
    <row r="442" s="563" customFormat="1"/>
    <row r="443" s="563" customFormat="1"/>
    <row r="444" s="563" customFormat="1"/>
    <row r="445" s="563" customFormat="1"/>
    <row r="446" s="563" customFormat="1"/>
    <row r="447" s="563" customFormat="1"/>
    <row r="448" s="563" customFormat="1"/>
    <row r="449" s="563" customFormat="1"/>
    <row r="450" s="563" customFormat="1"/>
    <row r="451" s="563" customFormat="1"/>
    <row r="452" s="563" customFormat="1"/>
    <row r="453" s="563" customFormat="1"/>
    <row r="454" s="563" customFormat="1"/>
    <row r="455" s="563" customFormat="1"/>
    <row r="456" s="563" customFormat="1"/>
    <row r="457" s="563" customFormat="1"/>
    <row r="458" s="563" customFormat="1"/>
    <row r="459" s="563" customFormat="1"/>
    <row r="460" s="563" customFormat="1"/>
    <row r="461" s="563" customFormat="1"/>
    <row r="462" s="563" customFormat="1"/>
    <row r="463" s="563" customFormat="1"/>
    <row r="464" s="563" customFormat="1"/>
    <row r="465" s="563" customFormat="1"/>
    <row r="466" s="563" customFormat="1"/>
    <row r="467" s="563" customFormat="1"/>
    <row r="468" s="563" customFormat="1"/>
    <row r="469" s="563" customFormat="1"/>
    <row r="470" s="563" customFormat="1"/>
    <row r="471" s="563" customFormat="1"/>
    <row r="472" s="563" customFormat="1"/>
    <row r="473" s="563" customFormat="1"/>
    <row r="474" s="563" customFormat="1"/>
    <row r="475" s="563" customFormat="1"/>
    <row r="476" s="563" customFormat="1"/>
    <row r="477" s="563" customFormat="1"/>
    <row r="478" s="563" customFormat="1"/>
    <row r="479" s="563" customFormat="1"/>
    <row r="480" s="563" customFormat="1"/>
    <row r="481" s="563" customFormat="1"/>
    <row r="482" s="563" customFormat="1"/>
    <row r="483" s="563" customFormat="1"/>
    <row r="484" s="563" customFormat="1"/>
    <row r="485" s="563" customFormat="1"/>
    <row r="486" s="563" customFormat="1"/>
    <row r="487" s="563" customFormat="1"/>
    <row r="488" s="563" customFormat="1"/>
    <row r="489" s="563" customFormat="1"/>
    <row r="490" s="563" customFormat="1"/>
    <row r="491" s="563" customFormat="1"/>
    <row r="492" s="563" customFormat="1"/>
    <row r="493" s="563" customFormat="1"/>
    <row r="494" s="563" customFormat="1"/>
    <row r="495" s="563" customFormat="1"/>
    <row r="496" s="563" customFormat="1"/>
    <row r="497" s="563" customFormat="1"/>
    <row r="498" s="563" customFormat="1"/>
    <row r="499" s="563" customFormat="1"/>
    <row r="500" s="563" customFormat="1"/>
    <row r="501" s="563" customFormat="1"/>
    <row r="502" s="563" customFormat="1"/>
    <row r="503" s="563" customFormat="1"/>
    <row r="504" s="563" customFormat="1"/>
    <row r="505" s="563" customFormat="1"/>
    <row r="506" s="563" customFormat="1"/>
    <row r="507" s="563" customFormat="1"/>
    <row r="508" s="563" customFormat="1"/>
    <row r="509" s="563" customFormat="1"/>
    <row r="510" s="563" customFormat="1"/>
    <row r="511" s="563" customFormat="1"/>
    <row r="512" s="563" customFormat="1"/>
    <row r="513" s="563" customFormat="1"/>
    <row r="514" s="563" customFormat="1"/>
    <row r="515" s="563" customFormat="1"/>
    <row r="516" s="563" customFormat="1"/>
    <row r="517" s="563" customFormat="1"/>
    <row r="518" s="563" customFormat="1"/>
    <row r="519" s="563" customFormat="1"/>
    <row r="520" s="563" customFormat="1"/>
    <row r="521" s="563" customFormat="1"/>
    <row r="522" s="563" customFormat="1"/>
    <row r="523" s="563" customFormat="1"/>
    <row r="524" s="563" customFormat="1"/>
    <row r="525" s="563" customFormat="1"/>
    <row r="526" s="563" customFormat="1"/>
    <row r="527" s="563" customFormat="1"/>
    <row r="528" s="563" customFormat="1"/>
    <row r="529" s="563" customFormat="1"/>
    <row r="530" s="563" customFormat="1"/>
    <row r="531" s="563" customFormat="1"/>
    <row r="532" s="563" customFormat="1"/>
    <row r="533" s="563" customFormat="1"/>
    <row r="534" s="563" customFormat="1"/>
    <row r="535" s="563" customFormat="1"/>
    <row r="536" s="563" customFormat="1"/>
    <row r="537" s="563" customFormat="1"/>
    <row r="538" s="563" customFormat="1"/>
    <row r="539" s="563" customFormat="1"/>
    <row r="540" s="563" customFormat="1"/>
    <row r="541" s="563" customFormat="1"/>
    <row r="542" s="563" customFormat="1"/>
    <row r="543" s="563" customFormat="1"/>
    <row r="544" s="563" customFormat="1"/>
    <row r="545" s="563" customFormat="1"/>
    <row r="546" s="563" customFormat="1"/>
    <row r="547" s="563" customFormat="1"/>
    <row r="548" s="563" customFormat="1"/>
    <row r="549" s="563" customFormat="1"/>
    <row r="550" s="563" customFormat="1"/>
    <row r="551" s="563" customFormat="1"/>
    <row r="552" s="563" customFormat="1"/>
    <row r="553" s="563" customFormat="1"/>
    <row r="554" s="563" customFormat="1"/>
    <row r="555" s="563" customFormat="1"/>
    <row r="556" s="563" customFormat="1"/>
    <row r="557" s="563" customFormat="1"/>
    <row r="558" s="563" customFormat="1"/>
    <row r="559" s="563" customFormat="1"/>
    <row r="560" s="563" customFormat="1"/>
    <row r="561" s="563" customFormat="1"/>
    <row r="562" s="563" customFormat="1"/>
    <row r="563" s="563" customFormat="1"/>
    <row r="564" s="563" customFormat="1"/>
    <row r="565" s="563" customFormat="1"/>
    <row r="566" s="563" customFormat="1"/>
    <row r="567" s="563" customFormat="1"/>
    <row r="568" s="563" customFormat="1"/>
    <row r="569" s="563" customFormat="1"/>
    <row r="570" s="563" customFormat="1"/>
    <row r="571" s="563" customFormat="1"/>
    <row r="572" s="563" customFormat="1"/>
    <row r="573" s="563" customFormat="1"/>
    <row r="574" s="563" customFormat="1"/>
    <row r="575" s="563" customFormat="1"/>
    <row r="576" s="563" customFormat="1"/>
    <row r="577" s="563" customFormat="1"/>
    <row r="578" s="563" customFormat="1"/>
    <row r="579" s="563" customFormat="1"/>
    <row r="580" s="563" customFormat="1"/>
    <row r="581" s="563" customFormat="1"/>
    <row r="582" s="563" customFormat="1"/>
    <row r="583" s="563" customFormat="1"/>
    <row r="584" s="563" customFormat="1"/>
    <row r="585" s="563" customFormat="1"/>
    <row r="586" s="563" customFormat="1"/>
    <row r="587" s="563" customFormat="1"/>
    <row r="588" s="563" customFormat="1"/>
    <row r="589" s="563" customFormat="1"/>
    <row r="590" s="563" customFormat="1"/>
    <row r="591" s="563" customFormat="1"/>
    <row r="592" s="563" customFormat="1"/>
    <row r="593" s="563" customFormat="1"/>
    <row r="594" s="563" customFormat="1"/>
    <row r="595" s="563" customFormat="1"/>
    <row r="596" s="563" customFormat="1"/>
    <row r="597" s="563" customFormat="1"/>
    <row r="598" s="563" customFormat="1"/>
    <row r="599" s="563" customFormat="1"/>
    <row r="600" s="563" customFormat="1"/>
    <row r="601" s="563" customFormat="1"/>
    <row r="602" s="563" customFormat="1"/>
    <row r="603" s="563" customFormat="1"/>
    <row r="604" s="563" customFormat="1"/>
    <row r="605" s="563" customFormat="1"/>
    <row r="606" s="563" customFormat="1"/>
    <row r="607" s="563" customFormat="1"/>
    <row r="608" s="563" customFormat="1"/>
    <row r="609" s="563" customFormat="1"/>
    <row r="610" s="563" customFormat="1"/>
    <row r="611" s="563" customFormat="1"/>
    <row r="612" s="563" customFormat="1"/>
    <row r="613" s="563" customFormat="1"/>
    <row r="614" s="563" customFormat="1"/>
    <row r="615" s="563" customFormat="1"/>
    <row r="616" s="563" customFormat="1"/>
    <row r="617" s="563" customFormat="1"/>
    <row r="618" s="563" customFormat="1"/>
    <row r="619" s="563" customFormat="1"/>
    <row r="620" s="563" customFormat="1"/>
    <row r="621" s="563" customFormat="1"/>
    <row r="622" s="563" customFormat="1"/>
    <row r="623" s="563" customFormat="1"/>
    <row r="624" s="563" customFormat="1"/>
    <row r="625" s="563" customFormat="1"/>
    <row r="626" s="563" customFormat="1"/>
    <row r="627" s="563" customFormat="1"/>
    <row r="628" s="563" customFormat="1"/>
    <row r="629" s="563" customFormat="1"/>
    <row r="630" s="563" customFormat="1"/>
    <row r="631" s="563" customFormat="1"/>
    <row r="632" s="563" customFormat="1"/>
    <row r="633" s="563" customFormat="1"/>
    <row r="634" s="563" customFormat="1"/>
    <row r="635" s="563" customFormat="1"/>
    <row r="636" s="563" customFormat="1"/>
    <row r="637" s="563" customFormat="1"/>
    <row r="638" s="563" customFormat="1"/>
    <row r="639" s="563" customFormat="1"/>
    <row r="640" s="563" customFormat="1"/>
    <row r="641" s="563" customFormat="1"/>
    <row r="642" s="563" customFormat="1"/>
    <row r="643" s="563" customFormat="1"/>
    <row r="644" s="563" customFormat="1"/>
    <row r="645" s="563" customFormat="1"/>
    <row r="646" s="563" customFormat="1"/>
    <row r="647" s="563" customFormat="1"/>
    <row r="648" s="563" customFormat="1"/>
    <row r="649" s="563" customFormat="1"/>
    <row r="650" s="563" customFormat="1"/>
    <row r="651" s="563" customFormat="1"/>
    <row r="652" s="563" customFormat="1"/>
    <row r="653" s="563" customFormat="1"/>
    <row r="654" s="563" customFormat="1"/>
    <row r="655" s="563" customFormat="1"/>
    <row r="656" s="563" customFormat="1"/>
    <row r="657" s="563" customFormat="1"/>
    <row r="658" s="563" customFormat="1"/>
    <row r="659" s="563" customFormat="1"/>
    <row r="660" s="563" customFormat="1"/>
    <row r="661" s="563" customFormat="1"/>
    <row r="662" s="563" customFormat="1"/>
    <row r="663" s="563" customFormat="1"/>
    <row r="664" s="563" customFormat="1"/>
    <row r="665" s="563" customFormat="1"/>
    <row r="666" s="563" customFormat="1"/>
    <row r="667" s="563" customFormat="1"/>
    <row r="668" s="563" customFormat="1"/>
    <row r="669" s="563" customFormat="1"/>
    <row r="670" s="563" customFormat="1"/>
    <row r="671" s="563" customFormat="1"/>
    <row r="672" s="563" customFormat="1"/>
    <row r="673" s="563" customFormat="1"/>
    <row r="674" s="563" customFormat="1"/>
    <row r="675" s="563" customFormat="1"/>
    <row r="676" s="563" customFormat="1"/>
    <row r="677" s="563" customFormat="1"/>
    <row r="678" s="563" customFormat="1"/>
    <row r="679" s="563" customFormat="1"/>
    <row r="680" s="563" customFormat="1"/>
    <row r="681" s="563" customFormat="1"/>
    <row r="682" s="563" customFormat="1"/>
    <row r="683" s="563" customFormat="1"/>
    <row r="684" s="563" customFormat="1"/>
    <row r="685" s="563" customFormat="1"/>
    <row r="686" s="563" customFormat="1"/>
    <row r="687" s="563" customFormat="1"/>
    <row r="688" s="563" customFormat="1"/>
    <row r="689" s="563" customFormat="1"/>
    <row r="690" s="563" customFormat="1"/>
    <row r="691" s="563" customFormat="1"/>
    <row r="692" s="563" customFormat="1"/>
    <row r="693" s="563" customFormat="1"/>
    <row r="694" s="563" customFormat="1"/>
    <row r="695" s="563" customFormat="1"/>
    <row r="696" s="563" customFormat="1"/>
    <row r="697" s="563" customFormat="1"/>
    <row r="698" s="563" customFormat="1"/>
    <row r="699" s="563" customFormat="1"/>
    <row r="700" s="563" customFormat="1"/>
    <row r="701" s="563" customFormat="1"/>
    <row r="702" s="563" customFormat="1"/>
    <row r="703" s="563" customFormat="1"/>
    <row r="704" s="563" customFormat="1"/>
    <row r="705" s="563" customFormat="1"/>
    <row r="706" s="563" customFormat="1"/>
    <row r="707" s="563" customFormat="1"/>
    <row r="708" s="563" customFormat="1"/>
    <row r="709" s="563" customFormat="1"/>
    <row r="710" s="563" customFormat="1"/>
    <row r="711" s="563" customFormat="1"/>
    <row r="712" s="563" customFormat="1"/>
    <row r="713" s="563" customFormat="1"/>
    <row r="714" s="563" customFormat="1"/>
    <row r="715" s="563" customFormat="1"/>
    <row r="716" s="563" customFormat="1"/>
    <row r="717" s="563" customFormat="1"/>
    <row r="718" s="563" customFormat="1"/>
    <row r="719" s="563" customFormat="1"/>
    <row r="720" s="563" customFormat="1"/>
    <row r="721" s="563" customFormat="1"/>
    <row r="722" s="563" customFormat="1"/>
    <row r="723" s="563" customFormat="1"/>
    <row r="724" s="563" customFormat="1"/>
    <row r="725" s="563" customFormat="1"/>
    <row r="726" s="563" customFormat="1"/>
    <row r="727" s="563" customFormat="1"/>
    <row r="728" s="563" customFormat="1"/>
    <row r="729" s="563" customFormat="1"/>
    <row r="730" s="563" customFormat="1"/>
    <row r="731" s="563" customFormat="1"/>
    <row r="732" s="563" customFormat="1"/>
    <row r="733" s="563" customFormat="1"/>
    <row r="734" s="563" customFormat="1"/>
    <row r="735" s="563" customFormat="1"/>
    <row r="736" s="563" customFormat="1"/>
    <row r="737" s="563" customFormat="1"/>
    <row r="738" s="563" customFormat="1"/>
    <row r="739" s="563" customFormat="1"/>
    <row r="740" s="563" customFormat="1"/>
    <row r="741" s="563" customFormat="1"/>
    <row r="742" s="563" customFormat="1"/>
    <row r="743" s="563" customFormat="1"/>
    <row r="744" s="563" customFormat="1"/>
    <row r="745" s="563" customFormat="1"/>
    <row r="746" s="563" customFormat="1"/>
    <row r="747" s="563" customFormat="1"/>
    <row r="748" s="563" customFormat="1"/>
    <row r="749" s="563" customFormat="1"/>
    <row r="750" s="563" customFormat="1"/>
    <row r="751" s="563" customFormat="1"/>
    <row r="752" s="563" customFormat="1"/>
    <row r="753" s="563" customFormat="1"/>
    <row r="754" s="563" customFormat="1"/>
    <row r="755" s="563" customFormat="1"/>
    <row r="756" s="563" customFormat="1"/>
    <row r="757" s="563" customFormat="1"/>
    <row r="758" s="563" customFormat="1"/>
    <row r="759" s="563" customFormat="1"/>
    <row r="760" s="563" customFormat="1"/>
    <row r="761" s="563" customFormat="1"/>
    <row r="762" s="563" customFormat="1"/>
    <row r="763" s="563" customFormat="1"/>
    <row r="764" s="563" customFormat="1"/>
    <row r="765" s="563" customFormat="1"/>
    <row r="766" s="563" customFormat="1"/>
    <row r="767" s="563" customFormat="1"/>
    <row r="768" s="563" customFormat="1"/>
    <row r="769" s="563" customFormat="1"/>
    <row r="770" s="563" customFormat="1"/>
    <row r="771" s="563" customFormat="1"/>
    <row r="772" s="563" customFormat="1"/>
    <row r="773" s="563" customFormat="1"/>
    <row r="774" s="563" customFormat="1"/>
    <row r="775" s="563" customFormat="1"/>
    <row r="776" s="563" customFormat="1"/>
    <row r="777" s="563" customFormat="1"/>
    <row r="778" s="563" customFormat="1"/>
    <row r="779" s="563" customFormat="1"/>
    <row r="780" s="563" customFormat="1"/>
    <row r="781" s="563" customFormat="1"/>
    <row r="782" s="563" customFormat="1"/>
    <row r="783" s="563" customFormat="1"/>
    <row r="784" s="563" customFormat="1"/>
    <row r="785" s="563" customFormat="1"/>
    <row r="786" s="563" customFormat="1"/>
    <row r="787" s="563" customFormat="1"/>
    <row r="788" s="563" customFormat="1"/>
    <row r="789" s="563" customFormat="1"/>
    <row r="790" s="563" customFormat="1"/>
    <row r="791" s="563" customFormat="1"/>
    <row r="792" s="563" customFormat="1"/>
    <row r="793" s="563" customFormat="1"/>
    <row r="794" s="563" customFormat="1"/>
    <row r="795" s="563" customFormat="1"/>
    <row r="796" s="563" customFormat="1"/>
    <row r="797" s="563" customFormat="1"/>
    <row r="798" s="563" customFormat="1"/>
    <row r="799" s="563" customFormat="1"/>
    <row r="800" s="563" customFormat="1"/>
    <row r="801" s="563" customFormat="1"/>
    <row r="802" s="563" customFormat="1"/>
    <row r="803" s="563" customFormat="1"/>
    <row r="804" s="563" customFormat="1"/>
    <row r="805" s="563" customFormat="1"/>
    <row r="806" s="563" customFormat="1"/>
    <row r="807" s="563" customFormat="1"/>
    <row r="808" s="563" customFormat="1"/>
    <row r="809" s="563" customFormat="1"/>
    <row r="810" s="563" customFormat="1"/>
    <row r="811" s="563" customFormat="1"/>
    <row r="812" s="563" customFormat="1"/>
    <row r="813" s="563" customFormat="1"/>
    <row r="814" s="563" customFormat="1"/>
    <row r="815" s="563" customFormat="1"/>
    <row r="816" s="563" customFormat="1"/>
    <row r="817" s="563" customFormat="1"/>
    <row r="818" s="563" customFormat="1"/>
    <row r="819" s="563" customFormat="1"/>
    <row r="820" s="563" customFormat="1"/>
    <row r="821" s="563" customFormat="1"/>
    <row r="822" s="563" customFormat="1"/>
    <row r="823" s="563" customFormat="1"/>
    <row r="824" s="563" customFormat="1"/>
    <row r="825" s="563" customFormat="1"/>
    <row r="826" s="563" customFormat="1"/>
    <row r="827" s="563" customFormat="1"/>
    <row r="828" s="563" customFormat="1"/>
    <row r="829" s="563" customFormat="1"/>
    <row r="830" s="563" customFormat="1"/>
    <row r="831" s="563" customFormat="1"/>
    <row r="832" s="563" customFormat="1"/>
    <row r="833" s="563" customFormat="1"/>
    <row r="834" s="563" customFormat="1"/>
    <row r="835" s="563" customFormat="1"/>
    <row r="836" s="563" customFormat="1"/>
    <row r="837" s="563" customFormat="1"/>
    <row r="838" s="563" customFormat="1"/>
    <row r="839" s="563" customFormat="1"/>
    <row r="840" s="563" customFormat="1"/>
    <row r="841" s="563" customFormat="1"/>
    <row r="842" s="563" customFormat="1"/>
    <row r="843" s="563" customFormat="1"/>
    <row r="844" s="563" customFormat="1"/>
    <row r="845" s="563" customFormat="1"/>
    <row r="846" s="563" customFormat="1"/>
    <row r="847" s="563" customFormat="1"/>
    <row r="848" s="563" customFormat="1"/>
    <row r="849" s="563" customFormat="1"/>
    <row r="850" s="563" customFormat="1"/>
    <row r="851" s="563" customFormat="1"/>
    <row r="852" s="563" customFormat="1"/>
    <row r="853" s="563" customFormat="1"/>
    <row r="854" s="563" customFormat="1"/>
    <row r="855" s="563" customFormat="1"/>
    <row r="856" s="563" customFormat="1"/>
    <row r="857" s="563" customFormat="1"/>
    <row r="858" s="563" customFormat="1"/>
    <row r="859" s="563" customFormat="1"/>
    <row r="860" s="563" customFormat="1"/>
    <row r="861" s="563" customFormat="1"/>
    <row r="862" s="563" customFormat="1"/>
    <row r="863" s="563" customFormat="1"/>
    <row r="864" s="563" customFormat="1"/>
    <row r="865" s="563" customFormat="1"/>
    <row r="866" s="563" customFormat="1"/>
    <row r="867" s="563" customFormat="1"/>
    <row r="868" s="563" customFormat="1"/>
    <row r="869" s="563" customFormat="1"/>
    <row r="870" s="563" customFormat="1"/>
    <row r="871" s="563" customFormat="1"/>
    <row r="872" s="563" customFormat="1"/>
    <row r="873" s="563" customFormat="1"/>
    <row r="874" s="563" customFormat="1"/>
    <row r="875" s="563" customFormat="1"/>
    <row r="876" s="563" customFormat="1"/>
    <row r="877" s="563" customFormat="1"/>
    <row r="878" s="563" customFormat="1"/>
    <row r="879" s="563" customFormat="1"/>
    <row r="880" s="563" customFormat="1"/>
    <row r="881" s="563" customFormat="1"/>
    <row r="882" s="563" customFormat="1"/>
    <row r="883" s="563" customFormat="1"/>
    <row r="884" s="563" customFormat="1"/>
    <row r="885" s="563" customFormat="1"/>
    <row r="886" s="563" customFormat="1"/>
    <row r="887" s="563" customFormat="1"/>
    <row r="888" s="563" customFormat="1"/>
    <row r="889" s="563" customFormat="1"/>
    <row r="890" s="563" customFormat="1"/>
    <row r="891" s="563" customFormat="1"/>
    <row r="892" s="563" customFormat="1"/>
    <row r="893" s="563" customFormat="1"/>
    <row r="894" s="563" customFormat="1"/>
    <row r="895" s="563" customFormat="1"/>
    <row r="896" s="563" customFormat="1"/>
    <row r="897" s="563" customFormat="1"/>
    <row r="898" s="563" customFormat="1"/>
    <row r="899" s="563" customFormat="1"/>
    <row r="900" s="563" customFormat="1"/>
    <row r="901" s="563" customFormat="1"/>
    <row r="902" s="563" customFormat="1"/>
    <row r="903" s="563" customFormat="1"/>
    <row r="904" s="563" customFormat="1"/>
    <row r="905" s="563" customFormat="1"/>
    <row r="906" s="563" customFormat="1"/>
    <row r="907" s="563" customFormat="1"/>
    <row r="908" s="563" customFormat="1"/>
    <row r="909" s="563" customFormat="1"/>
    <row r="910" s="563" customFormat="1"/>
    <row r="911" s="563" customFormat="1"/>
    <row r="912" s="563" customFormat="1"/>
    <row r="913" s="563" customFormat="1"/>
    <row r="914" s="563" customFormat="1"/>
    <row r="915" s="563" customFormat="1"/>
    <row r="916" s="563" customFormat="1"/>
    <row r="917" s="563" customFormat="1"/>
    <row r="918" s="563" customFormat="1"/>
    <row r="919" s="563" customFormat="1"/>
    <row r="920" s="563" customFormat="1"/>
    <row r="921" s="563" customFormat="1"/>
    <row r="922" s="563" customFormat="1"/>
    <row r="923" s="563" customFormat="1"/>
    <row r="924" s="563" customFormat="1"/>
    <row r="925" s="563" customFormat="1"/>
    <row r="926" s="563" customFormat="1"/>
    <row r="927" s="563" customFormat="1"/>
    <row r="928" s="563" customFormat="1"/>
    <row r="929" s="563" customFormat="1"/>
    <row r="930" s="563" customFormat="1"/>
    <row r="931" s="563" customFormat="1"/>
    <row r="932" s="563" customFormat="1"/>
    <row r="933" s="563" customFormat="1"/>
    <row r="934" s="563" customFormat="1"/>
    <row r="935" s="563" customFormat="1"/>
    <row r="936" s="563" customFormat="1"/>
    <row r="937" s="563" customFormat="1"/>
    <row r="938" s="563" customFormat="1"/>
    <row r="939" s="563" customFormat="1"/>
    <row r="940" s="563" customFormat="1"/>
    <row r="941" s="563" customFormat="1"/>
    <row r="942" s="563" customFormat="1"/>
    <row r="943" s="563" customFormat="1"/>
    <row r="944" s="563" customFormat="1"/>
    <row r="945" s="563" customFormat="1"/>
    <row r="946" s="563" customFormat="1"/>
    <row r="947" s="563" customFormat="1"/>
    <row r="948" s="563" customFormat="1"/>
    <row r="949" s="563" customFormat="1"/>
    <row r="950" s="563" customFormat="1"/>
    <row r="951" s="563" customFormat="1"/>
    <row r="952" s="563" customFormat="1"/>
    <row r="953" s="563" customFormat="1"/>
    <row r="954" s="563" customFormat="1"/>
    <row r="955" s="563" customFormat="1"/>
    <row r="956" s="563" customFormat="1"/>
    <row r="957" s="563" customFormat="1"/>
    <row r="958" s="563" customFormat="1"/>
    <row r="959" s="563" customFormat="1"/>
    <row r="960" s="563" customFormat="1"/>
    <row r="961" s="563" customFormat="1"/>
    <row r="962" s="563" customFormat="1"/>
    <row r="963" s="563" customFormat="1"/>
    <row r="964" s="563" customFormat="1"/>
    <row r="965" s="563" customFormat="1"/>
    <row r="966" s="563" customFormat="1"/>
    <row r="967" s="563" customFormat="1"/>
    <row r="968" s="563" customFormat="1"/>
    <row r="969" s="563" customFormat="1"/>
    <row r="970" s="563" customFormat="1"/>
    <row r="971" s="563" customFormat="1"/>
    <row r="972" s="563" customFormat="1"/>
    <row r="973" s="563" customFormat="1"/>
    <row r="974" s="563" customFormat="1"/>
    <row r="975" s="563" customFormat="1"/>
    <row r="976" s="563" customFormat="1"/>
    <row r="977" s="563" customFormat="1"/>
    <row r="978" s="563" customFormat="1"/>
    <row r="979" s="563" customFormat="1"/>
    <row r="980" s="563" customFormat="1"/>
    <row r="981" s="563" customFormat="1"/>
    <row r="982" s="563" customFormat="1"/>
    <row r="983" s="563" customFormat="1"/>
    <row r="984" s="563" customFormat="1"/>
    <row r="985" s="563" customFormat="1"/>
    <row r="986" s="563" customFormat="1"/>
    <row r="987" s="563" customFormat="1"/>
    <row r="988" s="563" customFormat="1"/>
    <row r="989" s="563" customFormat="1"/>
    <row r="990" s="563" customFormat="1"/>
    <row r="991" s="563" customFormat="1"/>
    <row r="992" s="563" customFormat="1"/>
    <row r="993" s="563" customFormat="1"/>
    <row r="994" s="563" customFormat="1"/>
    <row r="995" s="563" customFormat="1"/>
    <row r="996" s="563" customFormat="1"/>
    <row r="997" s="563" customFormat="1"/>
    <row r="998" s="563" customFormat="1"/>
    <row r="999" s="563" customFormat="1"/>
    <row r="1000" s="563" customFormat="1"/>
  </sheetData>
  <mergeCells count="2">
    <mergeCell ref="C7:H7"/>
    <mergeCell ref="F39:H39"/>
  </mergeCells>
  <pageMargins left="1.18110236220472" right="0.984251968503937" top="0.984251968503937" bottom="0.984251968503937" header="0.31496062992126" footer="0.31496062992126"/>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0"/>
  <sheetViews>
    <sheetView showGridLines="0" showRowColHeaders="0" workbookViewId="0">
      <selection activeCell="A1" sqref="A1"/>
    </sheetView>
  </sheetViews>
  <sheetFormatPr defaultColWidth="14.4545454545455" defaultRowHeight="15" customHeight="1" outlineLevelCol="7"/>
  <cols>
    <col min="1" max="1" width="34" style="1" customWidth="1"/>
    <col min="2" max="2" width="1.63636363636364" style="1" customWidth="1"/>
    <col min="3" max="3" width="2.09090909090909" style="3" customWidth="1"/>
    <col min="4" max="4" width="11" style="3" customWidth="1"/>
    <col min="5" max="5" width="14" style="3" customWidth="1"/>
    <col min="6" max="6" width="6.09090909090909" style="3" customWidth="1"/>
    <col min="7" max="7" width="43.6363636363636" style="3" customWidth="1"/>
    <col min="8" max="8" width="2.09090909090909" style="3" customWidth="1"/>
    <col min="9" max="16384" width="14.4545454545455" style="3"/>
  </cols>
  <sheetData>
    <row r="1" ht="14.25" customHeight="1" spans="1:2">
      <c r="A1" s="563"/>
      <c r="B1" s="563"/>
    </row>
    <row r="2" ht="14.25" customHeight="1" spans="1:8">
      <c r="A2" s="563"/>
      <c r="B2" s="563"/>
      <c r="C2" s="111"/>
      <c r="D2" s="113"/>
      <c r="E2" s="113"/>
      <c r="F2" s="113"/>
      <c r="G2" s="113"/>
      <c r="H2" s="141"/>
    </row>
    <row r="3" ht="26" customHeight="1" spans="1:8">
      <c r="A3" s="563"/>
      <c r="B3" s="563"/>
      <c r="C3" s="13" t="s">
        <v>98</v>
      </c>
      <c r="H3" s="45"/>
    </row>
    <row r="4" ht="14.25" customHeight="1" spans="1:8">
      <c r="A4" s="563"/>
      <c r="B4" s="563"/>
      <c r="C4" s="13"/>
      <c r="H4" s="45"/>
    </row>
    <row r="5" ht="14.25" customHeight="1" spans="1:8">
      <c r="A5" s="563"/>
      <c r="B5" s="563"/>
      <c r="C5" s="13"/>
      <c r="H5" s="45"/>
    </row>
    <row r="6" ht="14.25" customHeight="1" spans="1:8">
      <c r="A6" s="563"/>
      <c r="B6" s="563"/>
      <c r="C6" s="13"/>
      <c r="H6" s="45"/>
    </row>
    <row r="7" ht="14.25" customHeight="1" spans="1:8">
      <c r="A7" s="563"/>
      <c r="B7" s="563"/>
      <c r="C7" s="13"/>
      <c r="H7" s="45"/>
    </row>
    <row r="8" ht="14.25" customHeight="1" spans="1:8">
      <c r="A8" s="563"/>
      <c r="B8" s="563"/>
      <c r="C8" s="13" t="s">
        <v>98</v>
      </c>
      <c r="D8" s="605" t="s">
        <v>132</v>
      </c>
      <c r="E8" s="606"/>
      <c r="F8" s="606"/>
      <c r="G8" s="606"/>
      <c r="H8" s="45"/>
    </row>
    <row r="9" ht="14.25" customHeight="1" spans="1:8">
      <c r="A9" s="563"/>
      <c r="B9" s="563"/>
      <c r="C9" s="13" t="s">
        <v>98</v>
      </c>
      <c r="D9" s="605" t="s">
        <v>133</v>
      </c>
      <c r="E9" s="606"/>
      <c r="F9" s="606"/>
      <c r="G9" s="606"/>
      <c r="H9" s="45"/>
    </row>
    <row r="10" ht="29.25" customHeight="1" spans="1:8">
      <c r="A10" s="563"/>
      <c r="B10" s="563"/>
      <c r="C10" s="13"/>
      <c r="D10" s="607" t="s">
        <v>6</v>
      </c>
      <c r="E10" s="608"/>
      <c r="F10" s="608"/>
      <c r="G10" s="608"/>
      <c r="H10" s="45"/>
    </row>
    <row r="11" ht="14.25" customHeight="1" spans="1:8">
      <c r="A11" s="563"/>
      <c r="B11" s="563"/>
      <c r="C11" s="13"/>
      <c r="D11" s="4"/>
      <c r="E11" s="4"/>
      <c r="F11" s="4"/>
      <c r="G11" s="4"/>
      <c r="H11" s="45"/>
    </row>
    <row r="12" ht="14.25" customHeight="1" spans="1:8">
      <c r="A12" s="563"/>
      <c r="B12" s="563"/>
      <c r="C12" s="13"/>
      <c r="D12" s="4"/>
      <c r="E12" s="4"/>
      <c r="F12" s="4"/>
      <c r="G12" s="4"/>
      <c r="H12" s="45"/>
    </row>
    <row r="13" ht="14.25" customHeight="1" spans="1:8">
      <c r="A13" s="563"/>
      <c r="B13" s="563"/>
      <c r="C13" s="13"/>
      <c r="D13" s="609" t="s">
        <v>134</v>
      </c>
      <c r="E13" s="610"/>
      <c r="F13" s="610"/>
      <c r="G13" s="610"/>
      <c r="H13" s="611"/>
    </row>
    <row r="14" ht="14.25" customHeight="1" spans="1:8">
      <c r="A14" s="563"/>
      <c r="B14" s="563"/>
      <c r="C14" s="13" t="s">
        <v>98</v>
      </c>
      <c r="D14" s="610"/>
      <c r="E14" s="610"/>
      <c r="F14" s="610"/>
      <c r="G14" s="610"/>
      <c r="H14" s="611"/>
    </row>
    <row r="15" ht="16.5" customHeight="1" spans="1:8">
      <c r="A15" s="563"/>
      <c r="B15" s="563"/>
      <c r="C15" s="13" t="s">
        <v>98</v>
      </c>
      <c r="D15" s="609" t="s">
        <v>135</v>
      </c>
      <c r="E15" s="610"/>
      <c r="F15" s="610"/>
      <c r="G15" s="610"/>
      <c r="H15" s="611"/>
    </row>
    <row r="16" ht="16.5" customHeight="1" spans="1:8">
      <c r="A16" s="563"/>
      <c r="B16" s="563"/>
      <c r="C16" s="13"/>
      <c r="D16" s="610" t="s">
        <v>136</v>
      </c>
      <c r="E16" s="610"/>
      <c r="F16" s="610"/>
      <c r="G16" s="610"/>
      <c r="H16" s="611"/>
    </row>
    <row r="17" ht="16.5" customHeight="1" spans="1:8">
      <c r="A17" s="563"/>
      <c r="B17" s="563"/>
      <c r="C17" s="13"/>
      <c r="D17" s="610" t="s">
        <v>137</v>
      </c>
      <c r="E17" s="610"/>
      <c r="F17" s="610"/>
      <c r="G17" s="610"/>
      <c r="H17" s="611"/>
    </row>
    <row r="18" ht="14.25" customHeight="1" spans="1:8">
      <c r="A18" s="563"/>
      <c r="B18" s="563"/>
      <c r="C18" s="13"/>
      <c r="D18" s="612" t="s">
        <v>138</v>
      </c>
      <c r="E18" s="610" t="s">
        <v>139</v>
      </c>
      <c r="F18" s="610"/>
      <c r="G18" s="610"/>
      <c r="H18" s="611"/>
    </row>
    <row r="19" ht="21.75" customHeight="1" spans="1:8">
      <c r="A19" s="563"/>
      <c r="B19" s="563"/>
      <c r="C19" s="13"/>
      <c r="D19" s="610"/>
      <c r="E19" s="612"/>
      <c r="F19" s="612"/>
      <c r="G19" s="612"/>
      <c r="H19" s="611"/>
    </row>
    <row r="20" ht="14.25" customHeight="1" spans="1:8">
      <c r="A20" s="563"/>
      <c r="B20" s="563"/>
      <c r="C20" s="13"/>
      <c r="D20" s="609" t="s">
        <v>140</v>
      </c>
      <c r="E20" s="610"/>
      <c r="F20" s="610"/>
      <c r="G20" s="610"/>
      <c r="H20" s="611"/>
    </row>
    <row r="21" ht="14.25" customHeight="1" spans="1:8">
      <c r="A21" s="563"/>
      <c r="B21" s="563"/>
      <c r="C21" s="13"/>
      <c r="D21" s="613" t="s">
        <v>141</v>
      </c>
      <c r="E21" s="610" t="s">
        <v>30</v>
      </c>
      <c r="F21" s="610"/>
      <c r="G21" s="610"/>
      <c r="H21" s="611"/>
    </row>
    <row r="22" ht="14.25" customHeight="1" spans="1:8">
      <c r="A22" s="563"/>
      <c r="B22" s="563"/>
      <c r="C22" s="13"/>
      <c r="D22" s="610"/>
      <c r="E22" s="610" t="s">
        <v>142</v>
      </c>
      <c r="F22" s="610" t="s">
        <v>143</v>
      </c>
      <c r="G22" s="610"/>
      <c r="H22" s="611"/>
    </row>
    <row r="23" ht="14.25" customHeight="1" spans="1:8">
      <c r="A23" s="563"/>
      <c r="B23" s="563"/>
      <c r="C23" s="13"/>
      <c r="D23" s="610"/>
      <c r="E23" s="610" t="s">
        <v>144</v>
      </c>
      <c r="F23" s="610" t="s">
        <v>145</v>
      </c>
      <c r="G23" s="610"/>
      <c r="H23" s="611"/>
    </row>
    <row r="24" ht="14.25" customHeight="1" spans="1:8">
      <c r="A24" s="563"/>
      <c r="B24" s="563"/>
      <c r="C24" s="13"/>
      <c r="D24" s="610"/>
      <c r="E24" s="610" t="s">
        <v>146</v>
      </c>
      <c r="F24" s="610" t="s">
        <v>60</v>
      </c>
      <c r="G24" s="610"/>
      <c r="H24" s="611"/>
    </row>
    <row r="25" ht="14.25" customHeight="1" spans="1:8">
      <c r="A25" s="563"/>
      <c r="B25" s="563"/>
      <c r="C25" s="13"/>
      <c r="D25" s="610"/>
      <c r="E25" s="610" t="s">
        <v>147</v>
      </c>
      <c r="F25" s="610" t="s">
        <v>61</v>
      </c>
      <c r="G25" s="610"/>
      <c r="H25" s="611"/>
    </row>
    <row r="26" ht="14.25" customHeight="1" spans="1:8">
      <c r="A26" s="563"/>
      <c r="B26" s="563"/>
      <c r="C26" s="13"/>
      <c r="D26" s="610"/>
      <c r="E26" s="610" t="s">
        <v>148</v>
      </c>
      <c r="F26" s="610" t="s">
        <v>62</v>
      </c>
      <c r="G26" s="610"/>
      <c r="H26" s="611"/>
    </row>
    <row r="27" ht="14.25" customHeight="1" spans="1:8">
      <c r="A27" s="563"/>
      <c r="B27" s="563"/>
      <c r="C27" s="13"/>
      <c r="D27" s="613" t="s">
        <v>149</v>
      </c>
      <c r="E27" s="610" t="s">
        <v>31</v>
      </c>
      <c r="F27" s="610"/>
      <c r="G27" s="610"/>
      <c r="H27" s="611"/>
    </row>
    <row r="28" ht="14.25" customHeight="1" spans="1:8">
      <c r="A28" s="563"/>
      <c r="B28" s="563"/>
      <c r="C28" s="13"/>
      <c r="D28" s="610"/>
      <c r="E28" s="610" t="s">
        <v>150</v>
      </c>
      <c r="F28" s="610" t="s">
        <v>151</v>
      </c>
      <c r="G28" s="610"/>
      <c r="H28" s="611"/>
    </row>
    <row r="29" ht="14.25" customHeight="1" spans="1:8">
      <c r="A29" s="563"/>
      <c r="B29" s="563"/>
      <c r="C29" s="13"/>
      <c r="D29" s="610"/>
      <c r="E29" s="610" t="s">
        <v>152</v>
      </c>
      <c r="F29" s="610" t="s">
        <v>71</v>
      </c>
      <c r="G29" s="610"/>
      <c r="H29" s="611"/>
    </row>
    <row r="30" ht="14.25" customHeight="1" spans="1:8">
      <c r="A30" s="563"/>
      <c r="B30" s="563"/>
      <c r="C30" s="13"/>
      <c r="D30" s="610"/>
      <c r="E30" s="610" t="s">
        <v>153</v>
      </c>
      <c r="F30" s="610" t="s">
        <v>154</v>
      </c>
      <c r="G30" s="610"/>
      <c r="H30" s="611"/>
    </row>
    <row r="31" ht="14.25" customHeight="1" spans="1:8">
      <c r="A31" s="563"/>
      <c r="B31" s="563"/>
      <c r="C31" s="13"/>
      <c r="D31" s="610"/>
      <c r="E31" s="610" t="s">
        <v>155</v>
      </c>
      <c r="F31" s="610" t="s">
        <v>61</v>
      </c>
      <c r="G31" s="610"/>
      <c r="H31" s="611"/>
    </row>
    <row r="32" ht="14.25" customHeight="1" spans="1:8">
      <c r="A32" s="563"/>
      <c r="B32" s="563"/>
      <c r="C32" s="13"/>
      <c r="D32" s="610"/>
      <c r="E32" s="610" t="s">
        <v>156</v>
      </c>
      <c r="F32" s="610" t="s">
        <v>76</v>
      </c>
      <c r="G32" s="610"/>
      <c r="H32" s="611"/>
    </row>
    <row r="33" ht="14.25" customHeight="1" spans="1:8">
      <c r="A33" s="563"/>
      <c r="B33" s="563"/>
      <c r="C33" s="13"/>
      <c r="D33" s="613" t="s">
        <v>157</v>
      </c>
      <c r="E33" s="610" t="s">
        <v>158</v>
      </c>
      <c r="F33" s="610"/>
      <c r="G33" s="610"/>
      <c r="H33" s="611"/>
    </row>
    <row r="34" ht="14.25" customHeight="1" spans="1:8">
      <c r="A34" s="563"/>
      <c r="B34" s="563"/>
      <c r="C34" s="13"/>
      <c r="D34" s="610"/>
      <c r="E34" s="610" t="s">
        <v>159</v>
      </c>
      <c r="F34" s="610" t="s">
        <v>160</v>
      </c>
      <c r="G34" s="610"/>
      <c r="H34" s="611"/>
    </row>
    <row r="35" ht="14.25" customHeight="1" spans="1:8">
      <c r="A35" s="563"/>
      <c r="B35" s="563"/>
      <c r="C35" s="13"/>
      <c r="D35" s="610"/>
      <c r="E35" s="610" t="s">
        <v>161</v>
      </c>
      <c r="F35" s="610" t="s">
        <v>162</v>
      </c>
      <c r="G35" s="610"/>
      <c r="H35" s="611"/>
    </row>
    <row r="36" ht="14.25" customHeight="1" spans="1:8">
      <c r="A36" s="563"/>
      <c r="B36" s="563"/>
      <c r="C36" s="13"/>
      <c r="D36" s="610"/>
      <c r="E36" s="610" t="s">
        <v>163</v>
      </c>
      <c r="F36" s="610" t="s">
        <v>164</v>
      </c>
      <c r="G36" s="610"/>
      <c r="H36" s="611"/>
    </row>
    <row r="37" ht="14.25" customHeight="1" spans="1:8">
      <c r="A37" s="563"/>
      <c r="B37" s="563"/>
      <c r="C37" s="13"/>
      <c r="D37" s="613" t="s">
        <v>165</v>
      </c>
      <c r="E37" s="610" t="s">
        <v>166</v>
      </c>
      <c r="F37" s="610"/>
      <c r="G37" s="610"/>
      <c r="H37" s="611"/>
    </row>
    <row r="38" ht="13.5" customHeight="1" spans="1:8">
      <c r="A38" s="563"/>
      <c r="B38" s="563"/>
      <c r="C38" s="13"/>
      <c r="D38" s="610"/>
      <c r="E38" s="610" t="s">
        <v>167</v>
      </c>
      <c r="F38" s="612" t="s">
        <v>88</v>
      </c>
      <c r="G38" s="610"/>
      <c r="H38" s="611"/>
    </row>
    <row r="39" ht="13.5" customHeight="1" spans="1:8">
      <c r="A39" s="563"/>
      <c r="B39" s="563"/>
      <c r="C39" s="13"/>
      <c r="D39" s="610"/>
      <c r="E39" s="610" t="s">
        <v>168</v>
      </c>
      <c r="F39" s="612" t="s">
        <v>90</v>
      </c>
      <c r="G39" s="610"/>
      <c r="H39" s="611"/>
    </row>
    <row r="40" ht="13.5" customHeight="1" spans="1:8">
      <c r="A40" s="563"/>
      <c r="B40" s="563"/>
      <c r="C40" s="13"/>
      <c r="D40" s="610"/>
      <c r="E40" s="610" t="s">
        <v>169</v>
      </c>
      <c r="F40" s="612" t="s">
        <v>92</v>
      </c>
      <c r="G40" s="610"/>
      <c r="H40" s="611"/>
    </row>
    <row r="41" ht="33.5" customHeight="1" spans="1:8">
      <c r="A41" s="563"/>
      <c r="B41" s="563"/>
      <c r="C41" s="13"/>
      <c r="D41" s="610"/>
      <c r="E41" s="610" t="s">
        <v>170</v>
      </c>
      <c r="F41" s="614" t="s">
        <v>171</v>
      </c>
      <c r="G41" s="614"/>
      <c r="H41" s="611"/>
    </row>
    <row r="42" ht="14.25" customHeight="1" spans="1:8">
      <c r="A42" s="563"/>
      <c r="B42" s="563"/>
      <c r="C42" s="13"/>
      <c r="D42" s="610" t="s">
        <v>172</v>
      </c>
      <c r="E42" s="609"/>
      <c r="F42" s="609"/>
      <c r="G42" s="609"/>
      <c r="H42" s="611"/>
    </row>
    <row r="43" ht="21.75" customHeight="1" spans="1:8">
      <c r="A43" s="563"/>
      <c r="B43" s="563"/>
      <c r="C43" s="13"/>
      <c r="D43" s="610"/>
      <c r="E43" s="610"/>
      <c r="F43" s="610"/>
      <c r="G43" s="610"/>
      <c r="H43" s="611"/>
    </row>
    <row r="44" ht="21.75" customHeight="1" spans="1:8">
      <c r="A44" s="563"/>
      <c r="B44" s="563"/>
      <c r="C44" s="13"/>
      <c r="D44" s="615" t="s">
        <v>173</v>
      </c>
      <c r="E44" s="610"/>
      <c r="F44" s="610"/>
      <c r="G44" s="610"/>
      <c r="H44" s="611"/>
    </row>
    <row r="45" ht="14.25" customHeight="1" spans="1:8">
      <c r="A45" s="563"/>
      <c r="B45" s="563"/>
      <c r="C45" s="37"/>
      <c r="D45" s="616"/>
      <c r="E45" s="616"/>
      <c r="F45" s="616"/>
      <c r="G45" s="616"/>
      <c r="H45" s="617"/>
    </row>
    <row r="46" ht="14.25" customHeight="1" spans="1:8">
      <c r="A46" s="563"/>
      <c r="B46" s="563"/>
      <c r="D46" s="610"/>
      <c r="E46" s="610"/>
      <c r="F46" s="610"/>
      <c r="G46" s="618"/>
      <c r="H46" s="619"/>
    </row>
    <row r="47" ht="14.25" customHeight="1" spans="1:8">
      <c r="A47" s="563"/>
      <c r="B47" s="563"/>
      <c r="D47" s="610"/>
      <c r="E47" s="610"/>
      <c r="F47" s="610"/>
      <c r="G47" s="620"/>
      <c r="H47" s="610"/>
    </row>
    <row r="48" ht="14.25" customHeight="1" spans="1:8">
      <c r="A48" s="563"/>
      <c r="B48" s="563"/>
      <c r="D48" s="610"/>
      <c r="E48" s="610"/>
      <c r="F48" s="610"/>
      <c r="G48" s="610"/>
      <c r="H48" s="610"/>
    </row>
    <row r="49" ht="14" spans="1:8">
      <c r="A49" s="563"/>
      <c r="B49" s="563"/>
      <c r="D49" s="610"/>
      <c r="E49" s="610"/>
      <c r="F49" s="610"/>
      <c r="G49" s="610"/>
      <c r="H49" s="610"/>
    </row>
    <row r="50" ht="14" spans="1:8">
      <c r="A50" s="563"/>
      <c r="B50" s="563"/>
      <c r="D50" s="610"/>
      <c r="E50" s="610"/>
      <c r="F50" s="610"/>
      <c r="G50" s="610"/>
      <c r="H50" s="610"/>
    </row>
    <row r="51" ht="14" spans="1:8">
      <c r="A51" s="563"/>
      <c r="B51" s="563"/>
      <c r="D51" s="610"/>
      <c r="E51" s="610"/>
      <c r="F51" s="610"/>
      <c r="G51" s="610"/>
      <c r="H51" s="610"/>
    </row>
    <row r="52" ht="14" spans="1:8">
      <c r="A52" s="563"/>
      <c r="B52" s="563"/>
      <c r="D52" s="610"/>
      <c r="E52" s="610"/>
      <c r="F52" s="610"/>
      <c r="G52" s="610"/>
      <c r="H52" s="610"/>
    </row>
    <row r="53" ht="14" spans="1:8">
      <c r="A53" s="563"/>
      <c r="B53" s="563"/>
      <c r="D53" s="610"/>
      <c r="E53" s="610"/>
      <c r="F53" s="610"/>
      <c r="G53" s="610"/>
      <c r="H53" s="610"/>
    </row>
    <row r="54" ht="14" spans="1:8">
      <c r="A54" s="563"/>
      <c r="B54" s="563"/>
      <c r="D54" s="610"/>
      <c r="E54" s="610"/>
      <c r="F54" s="610"/>
      <c r="G54" s="610"/>
      <c r="H54" s="610"/>
    </row>
    <row r="55" ht="14" spans="1:8">
      <c r="A55" s="563"/>
      <c r="B55" s="563"/>
      <c r="D55" s="610"/>
      <c r="E55" s="610"/>
      <c r="F55" s="610"/>
      <c r="G55" s="610"/>
      <c r="H55" s="610"/>
    </row>
    <row r="56" ht="14" spans="1:8">
      <c r="A56" s="563"/>
      <c r="B56" s="563"/>
      <c r="D56" s="610"/>
      <c r="E56" s="610"/>
      <c r="F56" s="610"/>
      <c r="G56" s="610"/>
      <c r="H56" s="610"/>
    </row>
    <row r="57" ht="14" spans="1:8">
      <c r="A57" s="563"/>
      <c r="B57" s="563"/>
      <c r="D57" s="610"/>
      <c r="E57" s="610"/>
      <c r="F57" s="610"/>
      <c r="G57" s="610"/>
      <c r="H57" s="610"/>
    </row>
    <row r="58" ht="14" spans="1:8">
      <c r="A58" s="563"/>
      <c r="B58" s="563"/>
      <c r="D58" s="610"/>
      <c r="E58" s="610"/>
      <c r="F58" s="610"/>
      <c r="G58" s="610"/>
      <c r="H58" s="610"/>
    </row>
    <row r="59" ht="14" spans="1:8">
      <c r="A59" s="563"/>
      <c r="B59" s="563"/>
      <c r="D59" s="610"/>
      <c r="E59" s="610"/>
      <c r="F59" s="610"/>
      <c r="G59" s="610"/>
      <c r="H59" s="610"/>
    </row>
    <row r="60" ht="14" spans="1:8">
      <c r="A60" s="563"/>
      <c r="B60" s="563"/>
      <c r="D60" s="610"/>
      <c r="E60" s="610"/>
      <c r="F60" s="610"/>
      <c r="G60" s="610"/>
      <c r="H60" s="610"/>
    </row>
    <row r="61" ht="14" spans="1:8">
      <c r="A61" s="563"/>
      <c r="B61" s="563"/>
      <c r="D61" s="610"/>
      <c r="E61" s="610"/>
      <c r="F61" s="610"/>
      <c r="G61" s="610"/>
      <c r="H61" s="610"/>
    </row>
    <row r="62" ht="14" spans="1:8">
      <c r="A62" s="563"/>
      <c r="B62" s="563"/>
      <c r="D62" s="610"/>
      <c r="E62" s="610"/>
      <c r="F62" s="610"/>
      <c r="G62" s="610"/>
      <c r="H62" s="610"/>
    </row>
    <row r="63" ht="14" spans="1:8">
      <c r="A63" s="563"/>
      <c r="B63" s="563"/>
      <c r="D63" s="610"/>
      <c r="E63" s="610"/>
      <c r="F63" s="610"/>
      <c r="G63" s="610"/>
      <c r="H63" s="610"/>
    </row>
    <row r="64" ht="14" spans="1:2">
      <c r="A64" s="563"/>
      <c r="B64" s="563"/>
    </row>
    <row r="65" ht="14" spans="1:2">
      <c r="A65" s="563"/>
      <c r="B65" s="563"/>
    </row>
    <row r="66" ht="14" spans="1:2">
      <c r="A66" s="563"/>
      <c r="B66" s="563"/>
    </row>
    <row r="67" ht="14" spans="1:2">
      <c r="A67" s="563"/>
      <c r="B67" s="563"/>
    </row>
    <row r="68" ht="14" spans="1:2">
      <c r="A68" s="563"/>
      <c r="B68" s="563"/>
    </row>
    <row r="69" ht="14" spans="1:2">
      <c r="A69" s="563"/>
      <c r="B69" s="563"/>
    </row>
    <row r="70" ht="14" spans="1:2">
      <c r="A70" s="563"/>
      <c r="B70" s="563"/>
    </row>
    <row r="71" ht="14" spans="1:2">
      <c r="A71" s="563"/>
      <c r="B71" s="563"/>
    </row>
    <row r="72" ht="14" spans="1:2">
      <c r="A72" s="563"/>
      <c r="B72" s="563"/>
    </row>
    <row r="73" ht="14" spans="1:2">
      <c r="A73" s="563"/>
      <c r="B73" s="563"/>
    </row>
    <row r="74" ht="14" spans="1:2">
      <c r="A74" s="563"/>
      <c r="B74" s="563"/>
    </row>
    <row r="75" ht="14" spans="1:2">
      <c r="A75" s="563"/>
      <c r="B75" s="563"/>
    </row>
    <row r="76" ht="14" spans="1:2">
      <c r="A76" s="563"/>
      <c r="B76" s="563"/>
    </row>
    <row r="77" ht="14" spans="1:2">
      <c r="A77" s="563"/>
      <c r="B77" s="563"/>
    </row>
    <row r="78" ht="14" spans="1:2">
      <c r="A78" s="563"/>
      <c r="B78" s="563"/>
    </row>
    <row r="79" ht="14" spans="1:2">
      <c r="A79" s="563"/>
      <c r="B79" s="563"/>
    </row>
    <row r="80" ht="14" spans="1:2">
      <c r="A80" s="563"/>
      <c r="B80" s="563"/>
    </row>
    <row r="81" ht="14" spans="1:2">
      <c r="A81" s="563"/>
      <c r="B81" s="563"/>
    </row>
    <row r="82" ht="14" spans="1:2">
      <c r="A82" s="563"/>
      <c r="B82" s="563"/>
    </row>
    <row r="83" ht="14" spans="1:2">
      <c r="A83" s="563"/>
      <c r="B83" s="563"/>
    </row>
    <row r="84" ht="14" spans="1:2">
      <c r="A84" s="563"/>
      <c r="B84" s="563"/>
    </row>
    <row r="85" ht="14" spans="1:2">
      <c r="A85" s="563"/>
      <c r="B85" s="563"/>
    </row>
    <row r="86" ht="14" spans="1:2">
      <c r="A86" s="563"/>
      <c r="B86" s="563"/>
    </row>
    <row r="87" ht="14" spans="1:2">
      <c r="A87" s="563"/>
      <c r="B87" s="563"/>
    </row>
    <row r="88" ht="14" spans="1:2">
      <c r="A88" s="563"/>
      <c r="B88" s="563"/>
    </row>
    <row r="89" ht="14" spans="1:2">
      <c r="A89" s="563"/>
      <c r="B89" s="563"/>
    </row>
    <row r="90" ht="14" spans="1:2">
      <c r="A90" s="563"/>
      <c r="B90" s="563"/>
    </row>
    <row r="91" ht="14" spans="1:2">
      <c r="A91" s="563"/>
      <c r="B91" s="563"/>
    </row>
    <row r="92" ht="14" spans="1:2">
      <c r="A92" s="563"/>
      <c r="B92" s="563"/>
    </row>
    <row r="93" ht="14" spans="1:2">
      <c r="A93" s="563"/>
      <c r="B93" s="563"/>
    </row>
    <row r="94" ht="14" spans="1:2">
      <c r="A94" s="563"/>
      <c r="B94" s="563"/>
    </row>
    <row r="95" ht="14" spans="1:2">
      <c r="A95" s="563"/>
      <c r="B95" s="563"/>
    </row>
    <row r="96" ht="14" spans="1:2">
      <c r="A96" s="563"/>
      <c r="B96" s="563"/>
    </row>
    <row r="97" ht="14" spans="1:2">
      <c r="A97" s="563"/>
      <c r="B97" s="563"/>
    </row>
    <row r="98" ht="14" spans="1:2">
      <c r="A98" s="563"/>
      <c r="B98" s="563"/>
    </row>
    <row r="99" ht="14" spans="1:2">
      <c r="A99" s="563"/>
      <c r="B99" s="563"/>
    </row>
    <row r="100" ht="14" spans="1:2">
      <c r="A100" s="563"/>
      <c r="B100" s="563"/>
    </row>
    <row r="101" ht="14" spans="1:2">
      <c r="A101" s="563"/>
      <c r="B101" s="563"/>
    </row>
    <row r="102" ht="14" spans="1:2">
      <c r="A102" s="563"/>
      <c r="B102" s="563"/>
    </row>
    <row r="103" ht="14" spans="1:2">
      <c r="A103" s="563"/>
      <c r="B103" s="563"/>
    </row>
    <row r="104" ht="14" spans="1:2">
      <c r="A104" s="563"/>
      <c r="B104" s="563"/>
    </row>
    <row r="105" ht="14" spans="1:2">
      <c r="A105" s="563"/>
      <c r="B105" s="563"/>
    </row>
    <row r="106" ht="14" spans="1:2">
      <c r="A106" s="563"/>
      <c r="B106" s="563"/>
    </row>
    <row r="107" ht="14" spans="1:2">
      <c r="A107" s="563"/>
      <c r="B107" s="563"/>
    </row>
    <row r="108" ht="14" spans="1:2">
      <c r="A108" s="563"/>
      <c r="B108" s="563"/>
    </row>
    <row r="109" ht="14" spans="1:2">
      <c r="A109" s="563"/>
      <c r="B109" s="563"/>
    </row>
    <row r="110" ht="14" spans="1:2">
      <c r="A110" s="563"/>
      <c r="B110" s="563"/>
    </row>
    <row r="111" ht="14" spans="1:2">
      <c r="A111" s="563"/>
      <c r="B111" s="563"/>
    </row>
    <row r="112" ht="14" spans="1:2">
      <c r="A112" s="563"/>
      <c r="B112" s="563"/>
    </row>
    <row r="113" ht="14" spans="1:2">
      <c r="A113" s="563"/>
      <c r="B113" s="563"/>
    </row>
    <row r="114" ht="14" spans="1:2">
      <c r="A114" s="563"/>
      <c r="B114" s="563"/>
    </row>
    <row r="115" ht="14" spans="1:2">
      <c r="A115" s="563"/>
      <c r="B115" s="563"/>
    </row>
    <row r="116" ht="14" spans="1:2">
      <c r="A116" s="563"/>
      <c r="B116" s="563"/>
    </row>
    <row r="117" ht="14" spans="1:2">
      <c r="A117" s="563"/>
      <c r="B117" s="563"/>
    </row>
    <row r="118" ht="14" spans="1:2">
      <c r="A118" s="563"/>
      <c r="B118" s="563"/>
    </row>
    <row r="119" ht="14" spans="1:2">
      <c r="A119" s="563"/>
      <c r="B119" s="563"/>
    </row>
    <row r="120" ht="14" spans="1:2">
      <c r="A120" s="563"/>
      <c r="B120" s="563"/>
    </row>
    <row r="121" ht="14" spans="1:2">
      <c r="A121" s="563"/>
      <c r="B121" s="563"/>
    </row>
    <row r="122" ht="14" spans="1:2">
      <c r="A122" s="563"/>
      <c r="B122" s="563"/>
    </row>
    <row r="123" ht="14" spans="1:2">
      <c r="A123" s="563"/>
      <c r="B123" s="563"/>
    </row>
    <row r="124" ht="14" spans="1:2">
      <c r="A124" s="563"/>
      <c r="B124" s="563"/>
    </row>
    <row r="125" ht="14" spans="1:2">
      <c r="A125" s="563"/>
      <c r="B125" s="563"/>
    </row>
    <row r="126" ht="14" spans="1:2">
      <c r="A126" s="563"/>
      <c r="B126" s="563"/>
    </row>
    <row r="127" ht="14" spans="1:2">
      <c r="A127" s="563"/>
      <c r="B127" s="563"/>
    </row>
    <row r="128" ht="14" spans="1:2">
      <c r="A128" s="563"/>
      <c r="B128" s="563"/>
    </row>
    <row r="129" ht="14" spans="1:2">
      <c r="A129" s="563"/>
      <c r="B129" s="563"/>
    </row>
    <row r="130" ht="14" spans="1:2">
      <c r="A130" s="563"/>
      <c r="B130" s="563"/>
    </row>
    <row r="131" ht="14" spans="1:2">
      <c r="A131" s="563"/>
      <c r="B131" s="563"/>
    </row>
    <row r="132" ht="14" spans="1:2">
      <c r="A132" s="563"/>
      <c r="B132" s="563"/>
    </row>
    <row r="133" ht="14" spans="1:2">
      <c r="A133" s="563"/>
      <c r="B133" s="563"/>
    </row>
    <row r="134" ht="14" spans="1:2">
      <c r="A134" s="563"/>
      <c r="B134" s="563"/>
    </row>
    <row r="135" ht="14" spans="1:2">
      <c r="A135" s="563"/>
      <c r="B135" s="563"/>
    </row>
    <row r="136" ht="14" spans="1:2">
      <c r="A136" s="563"/>
      <c r="B136" s="563"/>
    </row>
    <row r="137" ht="14" spans="1:2">
      <c r="A137" s="563"/>
      <c r="B137" s="563"/>
    </row>
    <row r="138" ht="14" spans="1:2">
      <c r="A138" s="563"/>
      <c r="B138" s="563"/>
    </row>
    <row r="139" ht="14" spans="1:2">
      <c r="A139" s="563"/>
      <c r="B139" s="563"/>
    </row>
    <row r="140" ht="14" spans="1:2">
      <c r="A140" s="563"/>
      <c r="B140" s="563"/>
    </row>
    <row r="141" ht="14" spans="1:2">
      <c r="A141" s="563"/>
      <c r="B141" s="563"/>
    </row>
    <row r="142" ht="14" spans="1:2">
      <c r="A142" s="563"/>
      <c r="B142" s="563"/>
    </row>
    <row r="143" ht="14" spans="1:2">
      <c r="A143" s="563"/>
      <c r="B143" s="563"/>
    </row>
    <row r="144" ht="14" spans="1:2">
      <c r="A144" s="563"/>
      <c r="B144" s="563"/>
    </row>
    <row r="145" ht="14" spans="1:2">
      <c r="A145" s="563"/>
      <c r="B145" s="563"/>
    </row>
    <row r="146" ht="14" spans="1:2">
      <c r="A146" s="563"/>
      <c r="B146" s="563"/>
    </row>
    <row r="147" ht="14" spans="1:2">
      <c r="A147" s="563"/>
      <c r="B147" s="563"/>
    </row>
    <row r="148" ht="14" spans="1:2">
      <c r="A148" s="563"/>
      <c r="B148" s="563"/>
    </row>
    <row r="149" ht="14" spans="1:2">
      <c r="A149" s="563"/>
      <c r="B149" s="563"/>
    </row>
    <row r="150" ht="14" spans="1:2">
      <c r="A150" s="563"/>
      <c r="B150" s="563"/>
    </row>
    <row r="151" ht="14" spans="1:2">
      <c r="A151" s="563"/>
      <c r="B151" s="563"/>
    </row>
    <row r="152" ht="14" spans="1:2">
      <c r="A152" s="563"/>
      <c r="B152" s="563"/>
    </row>
    <row r="153" ht="14" spans="1:2">
      <c r="A153" s="563"/>
      <c r="B153" s="563"/>
    </row>
    <row r="154" ht="14" spans="1:2">
      <c r="A154" s="563"/>
      <c r="B154" s="563"/>
    </row>
    <row r="155" ht="14" spans="1:2">
      <c r="A155" s="563"/>
      <c r="B155" s="563"/>
    </row>
    <row r="156" ht="14" spans="1:2">
      <c r="A156" s="563"/>
      <c r="B156" s="563"/>
    </row>
    <row r="157" ht="14" spans="1:2">
      <c r="A157" s="563"/>
      <c r="B157" s="563"/>
    </row>
    <row r="158" ht="14" spans="1:2">
      <c r="A158" s="563"/>
      <c r="B158" s="563"/>
    </row>
    <row r="159" ht="14" spans="1:2">
      <c r="A159" s="563"/>
      <c r="B159" s="563"/>
    </row>
    <row r="160" ht="14" spans="1:2">
      <c r="A160" s="563"/>
      <c r="B160" s="563"/>
    </row>
    <row r="161" ht="14" spans="1:2">
      <c r="A161" s="563"/>
      <c r="B161" s="563"/>
    </row>
    <row r="162" ht="14" spans="1:2">
      <c r="A162" s="563"/>
      <c r="B162" s="563"/>
    </row>
    <row r="163" ht="14" spans="1:2">
      <c r="A163" s="563"/>
      <c r="B163" s="563"/>
    </row>
    <row r="164" ht="14" spans="1:2">
      <c r="A164" s="563"/>
      <c r="B164" s="563"/>
    </row>
    <row r="165" ht="14" spans="1:2">
      <c r="A165" s="563"/>
      <c r="B165" s="563"/>
    </row>
    <row r="166" ht="14" spans="1:2">
      <c r="A166" s="563"/>
      <c r="B166" s="563"/>
    </row>
    <row r="167" ht="14" spans="1:2">
      <c r="A167" s="563"/>
      <c r="B167" s="563"/>
    </row>
    <row r="168" ht="14" spans="1:2">
      <c r="A168" s="563"/>
      <c r="B168" s="563"/>
    </row>
    <row r="169" ht="14" spans="1:2">
      <c r="A169" s="563"/>
      <c r="B169" s="563"/>
    </row>
    <row r="170" ht="14" spans="1:2">
      <c r="A170" s="563"/>
      <c r="B170" s="563"/>
    </row>
    <row r="171" ht="14" spans="1:2">
      <c r="A171" s="563"/>
      <c r="B171" s="563"/>
    </row>
    <row r="172" ht="14" spans="1:2">
      <c r="A172" s="563"/>
      <c r="B172" s="563"/>
    </row>
    <row r="173" ht="14" spans="1:2">
      <c r="A173" s="563"/>
      <c r="B173" s="563"/>
    </row>
    <row r="174" ht="14" spans="1:2">
      <c r="A174" s="563"/>
      <c r="B174" s="563"/>
    </row>
    <row r="175" ht="14" spans="1:2">
      <c r="A175" s="563"/>
      <c r="B175" s="563"/>
    </row>
    <row r="176" ht="14" spans="1:2">
      <c r="A176" s="563"/>
      <c r="B176" s="563"/>
    </row>
    <row r="177" ht="14" spans="1:2">
      <c r="A177" s="563"/>
      <c r="B177" s="563"/>
    </row>
    <row r="178" ht="14" spans="1:2">
      <c r="A178" s="563"/>
      <c r="B178" s="563"/>
    </row>
    <row r="179" ht="14" spans="1:2">
      <c r="A179" s="563"/>
      <c r="B179" s="563"/>
    </row>
    <row r="180" ht="14" spans="1:2">
      <c r="A180" s="563"/>
      <c r="B180" s="563"/>
    </row>
    <row r="181" ht="14" spans="1:2">
      <c r="A181" s="563"/>
      <c r="B181" s="563"/>
    </row>
    <row r="182" ht="14" spans="1:2">
      <c r="A182" s="563"/>
      <c r="B182" s="563"/>
    </row>
    <row r="183" ht="14" spans="1:2">
      <c r="A183" s="563"/>
      <c r="B183" s="563"/>
    </row>
    <row r="184" ht="14" spans="1:2">
      <c r="A184" s="563"/>
      <c r="B184" s="563"/>
    </row>
    <row r="185" ht="14" spans="1:2">
      <c r="A185" s="563"/>
      <c r="B185" s="563"/>
    </row>
    <row r="186" ht="14" spans="1:2">
      <c r="A186" s="563"/>
      <c r="B186" s="563"/>
    </row>
    <row r="187" ht="14" spans="1:2">
      <c r="A187" s="563"/>
      <c r="B187" s="563"/>
    </row>
    <row r="188" ht="14" spans="1:2">
      <c r="A188" s="563"/>
      <c r="B188" s="563"/>
    </row>
    <row r="189" ht="14" spans="1:2">
      <c r="A189" s="563"/>
      <c r="B189" s="563"/>
    </row>
    <row r="190" ht="14" spans="1:2">
      <c r="A190" s="563"/>
      <c r="B190" s="563"/>
    </row>
    <row r="191" ht="14" spans="1:2">
      <c r="A191" s="563"/>
      <c r="B191" s="563"/>
    </row>
    <row r="192" ht="14" spans="1:2">
      <c r="A192" s="563"/>
      <c r="B192" s="563"/>
    </row>
    <row r="193" ht="14" spans="1:2">
      <c r="A193" s="563"/>
      <c r="B193" s="563"/>
    </row>
    <row r="194" ht="14" spans="1:2">
      <c r="A194" s="563"/>
      <c r="B194" s="563"/>
    </row>
    <row r="195" ht="14" spans="1:2">
      <c r="A195" s="563"/>
      <c r="B195" s="563"/>
    </row>
    <row r="196" ht="14" spans="1:2">
      <c r="A196" s="563"/>
      <c r="B196" s="563"/>
    </row>
    <row r="197" ht="14" spans="1:2">
      <c r="A197" s="563"/>
      <c r="B197" s="563"/>
    </row>
    <row r="198" ht="14" spans="1:2">
      <c r="A198" s="563"/>
      <c r="B198" s="563"/>
    </row>
    <row r="199" ht="14" spans="1:2">
      <c r="A199" s="563"/>
      <c r="B199" s="563"/>
    </row>
    <row r="200" ht="14" spans="1:2">
      <c r="A200" s="563"/>
      <c r="B200" s="563"/>
    </row>
    <row r="201" ht="14" spans="1:2">
      <c r="A201" s="563"/>
      <c r="B201" s="563"/>
    </row>
    <row r="202" ht="14" spans="1:2">
      <c r="A202" s="563"/>
      <c r="B202" s="563"/>
    </row>
    <row r="203" ht="14" spans="1:2">
      <c r="A203" s="563"/>
      <c r="B203" s="563"/>
    </row>
    <row r="204" ht="14" spans="1:2">
      <c r="A204" s="563"/>
      <c r="B204" s="563"/>
    </row>
    <row r="205" ht="14" spans="1:2">
      <c r="A205" s="563"/>
      <c r="B205" s="563"/>
    </row>
    <row r="206" ht="14" spans="1:2">
      <c r="A206" s="563"/>
      <c r="B206" s="563"/>
    </row>
    <row r="207" ht="14" spans="1:2">
      <c r="A207" s="563"/>
      <c r="B207" s="563"/>
    </row>
    <row r="208" ht="14" spans="1:2">
      <c r="A208" s="563"/>
      <c r="B208" s="563"/>
    </row>
    <row r="209" ht="14" spans="1:2">
      <c r="A209" s="563"/>
      <c r="B209" s="563"/>
    </row>
    <row r="210" ht="14" spans="1:2">
      <c r="A210" s="563"/>
      <c r="B210" s="563"/>
    </row>
    <row r="211" ht="14" spans="1:2">
      <c r="A211" s="563"/>
      <c r="B211" s="563"/>
    </row>
    <row r="212" ht="14" spans="1:2">
      <c r="A212" s="563"/>
      <c r="B212" s="563"/>
    </row>
    <row r="213" ht="14" spans="1:2">
      <c r="A213" s="563"/>
      <c r="B213" s="563"/>
    </row>
    <row r="214" ht="14" spans="1:2">
      <c r="A214" s="563"/>
      <c r="B214" s="563"/>
    </row>
    <row r="215" ht="14" spans="1:2">
      <c r="A215" s="563"/>
      <c r="B215" s="563"/>
    </row>
    <row r="216" ht="14" spans="1:2">
      <c r="A216" s="563"/>
      <c r="B216" s="563"/>
    </row>
    <row r="217" ht="14" spans="1:2">
      <c r="A217" s="563"/>
      <c r="B217" s="563"/>
    </row>
    <row r="218" ht="14" spans="1:2">
      <c r="A218" s="563"/>
      <c r="B218" s="563"/>
    </row>
    <row r="219" ht="14" spans="1:2">
      <c r="A219" s="563"/>
      <c r="B219" s="563"/>
    </row>
    <row r="220" ht="14" spans="1:2">
      <c r="A220" s="563"/>
      <c r="B220" s="563"/>
    </row>
    <row r="221" ht="14" spans="1:2">
      <c r="A221" s="563"/>
      <c r="B221" s="563"/>
    </row>
    <row r="222" ht="14" spans="1:2">
      <c r="A222" s="563"/>
      <c r="B222" s="563"/>
    </row>
    <row r="223" ht="14" spans="1:2">
      <c r="A223" s="563"/>
      <c r="B223" s="563"/>
    </row>
    <row r="224" ht="14" spans="1:2">
      <c r="A224" s="563"/>
      <c r="B224" s="563"/>
    </row>
    <row r="225" ht="14" spans="1:2">
      <c r="A225" s="563"/>
      <c r="B225" s="563"/>
    </row>
    <row r="226" ht="14" spans="1:2">
      <c r="A226" s="563"/>
      <c r="B226" s="563"/>
    </row>
    <row r="227" ht="14" spans="1:2">
      <c r="A227" s="563"/>
      <c r="B227" s="563"/>
    </row>
    <row r="228" ht="14" spans="1:2">
      <c r="A228" s="563"/>
      <c r="B228" s="563"/>
    </row>
    <row r="229" ht="14" spans="1:2">
      <c r="A229" s="563"/>
      <c r="B229" s="563"/>
    </row>
    <row r="230" ht="14" spans="1:2">
      <c r="A230" s="563"/>
      <c r="B230" s="563"/>
    </row>
    <row r="231" ht="14" spans="1:2">
      <c r="A231" s="563"/>
      <c r="B231" s="563"/>
    </row>
    <row r="232" ht="14" spans="1:2">
      <c r="A232" s="563"/>
      <c r="B232" s="563"/>
    </row>
    <row r="233" ht="14" spans="1:2">
      <c r="A233" s="563"/>
      <c r="B233" s="563"/>
    </row>
    <row r="234" ht="14" spans="1:2">
      <c r="A234" s="563"/>
      <c r="B234" s="563"/>
    </row>
    <row r="235" ht="14" spans="1:2">
      <c r="A235" s="563"/>
      <c r="B235" s="563"/>
    </row>
    <row r="236" ht="14" spans="1:2">
      <c r="A236" s="563"/>
      <c r="B236" s="563"/>
    </row>
    <row r="237" ht="14" spans="1:2">
      <c r="A237" s="563"/>
      <c r="B237" s="563"/>
    </row>
    <row r="238" ht="14" spans="1:2">
      <c r="A238" s="563"/>
      <c r="B238" s="563"/>
    </row>
    <row r="239" ht="14" spans="1:2">
      <c r="A239" s="563"/>
      <c r="B239" s="563"/>
    </row>
    <row r="240" ht="14" spans="1:2">
      <c r="A240" s="563"/>
      <c r="B240" s="563"/>
    </row>
    <row r="241" ht="14" spans="1:2">
      <c r="A241" s="563"/>
      <c r="B241" s="563"/>
    </row>
    <row r="242" ht="14" spans="1:2">
      <c r="A242" s="563"/>
      <c r="B242" s="563"/>
    </row>
    <row r="243" ht="14" spans="1:2">
      <c r="A243" s="563"/>
      <c r="B243" s="563"/>
    </row>
    <row r="244" ht="14" spans="1:2">
      <c r="A244" s="563"/>
      <c r="B244" s="563"/>
    </row>
    <row r="245" ht="14" spans="1:2">
      <c r="A245" s="563"/>
      <c r="B245" s="563"/>
    </row>
    <row r="246" ht="14" spans="1:2">
      <c r="A246" s="563"/>
      <c r="B246" s="563"/>
    </row>
    <row r="247" ht="14" spans="1:2">
      <c r="A247" s="563"/>
      <c r="B247" s="563"/>
    </row>
    <row r="248" ht="14" spans="1:2">
      <c r="A248" s="563"/>
      <c r="B248" s="563"/>
    </row>
    <row r="249" ht="14" spans="1:2">
      <c r="A249" s="563"/>
      <c r="B249" s="563"/>
    </row>
    <row r="250" ht="14" spans="1:2">
      <c r="A250" s="563"/>
      <c r="B250" s="563"/>
    </row>
    <row r="251" ht="14" spans="1:2">
      <c r="A251" s="563"/>
      <c r="B251" s="563"/>
    </row>
    <row r="252" ht="14" spans="1:2">
      <c r="A252" s="563"/>
      <c r="B252" s="563"/>
    </row>
    <row r="253" ht="14" spans="1:2">
      <c r="A253" s="563"/>
      <c r="B253" s="563"/>
    </row>
    <row r="254" ht="14" spans="1:2">
      <c r="A254" s="563"/>
      <c r="B254" s="563"/>
    </row>
    <row r="255" ht="14" spans="1:2">
      <c r="A255" s="563"/>
      <c r="B255" s="563"/>
    </row>
    <row r="256" ht="14" spans="1:2">
      <c r="A256" s="563"/>
      <c r="B256" s="563"/>
    </row>
    <row r="257" ht="14" spans="1:2">
      <c r="A257" s="563"/>
      <c r="B257" s="563"/>
    </row>
    <row r="258" ht="14" spans="1:2">
      <c r="A258" s="563"/>
      <c r="B258" s="563"/>
    </row>
    <row r="259" ht="14" spans="1:2">
      <c r="A259" s="563"/>
      <c r="B259" s="563"/>
    </row>
    <row r="260" ht="14" spans="1:2">
      <c r="A260" s="563"/>
      <c r="B260" s="563"/>
    </row>
    <row r="261" ht="14" spans="1:2">
      <c r="A261" s="563"/>
      <c r="B261" s="563"/>
    </row>
    <row r="262" ht="14" spans="1:2">
      <c r="A262" s="563"/>
      <c r="B262" s="563"/>
    </row>
    <row r="263" ht="14" spans="1:2">
      <c r="A263" s="563"/>
      <c r="B263" s="563"/>
    </row>
    <row r="264" ht="14" spans="1:2">
      <c r="A264" s="563"/>
      <c r="B264" s="563"/>
    </row>
    <row r="265" ht="14" spans="1:2">
      <c r="A265" s="563"/>
      <c r="B265" s="563"/>
    </row>
    <row r="266" ht="14" spans="1:2">
      <c r="A266" s="563"/>
      <c r="B266" s="563"/>
    </row>
    <row r="267" ht="14" spans="1:2">
      <c r="A267" s="563"/>
      <c r="B267" s="563"/>
    </row>
    <row r="268" ht="14" spans="1:2">
      <c r="A268" s="563"/>
      <c r="B268" s="563"/>
    </row>
    <row r="269" ht="14" spans="1:2">
      <c r="A269" s="563"/>
      <c r="B269" s="563"/>
    </row>
    <row r="270" ht="14" spans="1:2">
      <c r="A270" s="563"/>
      <c r="B270" s="563"/>
    </row>
    <row r="271" ht="14" spans="1:2">
      <c r="A271" s="563"/>
      <c r="B271" s="563"/>
    </row>
    <row r="272" ht="14" spans="1:2">
      <c r="A272" s="563"/>
      <c r="B272" s="563"/>
    </row>
    <row r="273" ht="14" spans="1:2">
      <c r="A273" s="563"/>
      <c r="B273" s="563"/>
    </row>
    <row r="274" ht="14" spans="1:2">
      <c r="A274" s="563"/>
      <c r="B274" s="563"/>
    </row>
    <row r="275" ht="14" spans="1:2">
      <c r="A275" s="563"/>
      <c r="B275" s="563"/>
    </row>
    <row r="276" ht="14" spans="1:2">
      <c r="A276" s="563"/>
      <c r="B276" s="563"/>
    </row>
    <row r="277" ht="14" spans="1:2">
      <c r="A277" s="563"/>
      <c r="B277" s="563"/>
    </row>
    <row r="278" ht="14" spans="1:2">
      <c r="A278" s="563"/>
      <c r="B278" s="563"/>
    </row>
    <row r="279" ht="14" spans="1:2">
      <c r="A279" s="563"/>
      <c r="B279" s="563"/>
    </row>
    <row r="280" ht="14" spans="1:2">
      <c r="A280" s="563"/>
      <c r="B280" s="563"/>
    </row>
    <row r="281" ht="14" spans="1:2">
      <c r="A281" s="563"/>
      <c r="B281" s="563"/>
    </row>
    <row r="282" ht="14" spans="1:2">
      <c r="A282" s="563"/>
      <c r="B282" s="563"/>
    </row>
    <row r="283" ht="14" spans="1:2">
      <c r="A283" s="563"/>
      <c r="B283" s="563"/>
    </row>
    <row r="284" ht="14" spans="1:2">
      <c r="A284" s="563"/>
      <c r="B284" s="563"/>
    </row>
    <row r="285" ht="14" spans="1:2">
      <c r="A285" s="563"/>
      <c r="B285" s="563"/>
    </row>
    <row r="286" ht="14" spans="1:2">
      <c r="A286" s="563"/>
      <c r="B286" s="563"/>
    </row>
    <row r="287" ht="14" spans="1:2">
      <c r="A287" s="563"/>
      <c r="B287" s="563"/>
    </row>
    <row r="288" ht="14" spans="1:2">
      <c r="A288" s="563"/>
      <c r="B288" s="563"/>
    </row>
    <row r="289" ht="14" spans="1:2">
      <c r="A289" s="563"/>
      <c r="B289" s="563"/>
    </row>
    <row r="290" ht="14" spans="1:2">
      <c r="A290" s="563"/>
      <c r="B290" s="563"/>
    </row>
    <row r="291" ht="14" spans="1:2">
      <c r="A291" s="563"/>
      <c r="B291" s="563"/>
    </row>
    <row r="292" ht="14" spans="1:2">
      <c r="A292" s="563"/>
      <c r="B292" s="563"/>
    </row>
    <row r="293" ht="14" spans="1:2">
      <c r="A293" s="563"/>
      <c r="B293" s="563"/>
    </row>
    <row r="294" ht="14" spans="1:2">
      <c r="A294" s="563"/>
      <c r="B294" s="563"/>
    </row>
    <row r="295" ht="14" spans="1:2">
      <c r="A295" s="563"/>
      <c r="B295" s="563"/>
    </row>
    <row r="296" ht="14" spans="1:2">
      <c r="A296" s="563"/>
      <c r="B296" s="563"/>
    </row>
    <row r="297" ht="14" spans="1:2">
      <c r="A297" s="563"/>
      <c r="B297" s="563"/>
    </row>
    <row r="298" ht="14" spans="1:2">
      <c r="A298" s="563"/>
      <c r="B298" s="563"/>
    </row>
    <row r="299" ht="14" spans="1:2">
      <c r="A299" s="563"/>
      <c r="B299" s="563"/>
    </row>
    <row r="300" ht="14" spans="1:2">
      <c r="A300" s="563"/>
      <c r="B300" s="563"/>
    </row>
    <row r="301" ht="14" spans="1:2">
      <c r="A301" s="563"/>
      <c r="B301" s="563"/>
    </row>
    <row r="302" ht="14" spans="1:2">
      <c r="A302" s="563"/>
      <c r="B302" s="563"/>
    </row>
    <row r="303" ht="14" spans="1:2">
      <c r="A303" s="563"/>
      <c r="B303" s="563"/>
    </row>
    <row r="304" ht="14" spans="1:2">
      <c r="A304" s="563"/>
      <c r="B304" s="563"/>
    </row>
    <row r="305" ht="14" spans="1:2">
      <c r="A305" s="563"/>
      <c r="B305" s="563"/>
    </row>
    <row r="306" ht="14" spans="1:2">
      <c r="A306" s="563"/>
      <c r="B306" s="563"/>
    </row>
    <row r="307" ht="14" spans="1:2">
      <c r="A307" s="563"/>
      <c r="B307" s="563"/>
    </row>
    <row r="308" ht="14" spans="1:2">
      <c r="A308" s="563"/>
      <c r="B308" s="563"/>
    </row>
    <row r="309" ht="14" spans="1:2">
      <c r="A309" s="563"/>
      <c r="B309" s="563"/>
    </row>
    <row r="310" ht="14" spans="1:2">
      <c r="A310" s="563"/>
      <c r="B310" s="563"/>
    </row>
    <row r="311" ht="14" spans="1:2">
      <c r="A311" s="563"/>
      <c r="B311" s="563"/>
    </row>
    <row r="312" ht="14" spans="1:2">
      <c r="A312" s="563"/>
      <c r="B312" s="563"/>
    </row>
    <row r="313" ht="14" spans="1:2">
      <c r="A313" s="563"/>
      <c r="B313" s="563"/>
    </row>
    <row r="314" ht="14" spans="1:2">
      <c r="A314" s="563"/>
      <c r="B314" s="563"/>
    </row>
    <row r="315" ht="14" spans="1:2">
      <c r="A315" s="563"/>
      <c r="B315" s="563"/>
    </row>
    <row r="316" ht="14" spans="1:2">
      <c r="A316" s="563"/>
      <c r="B316" s="563"/>
    </row>
    <row r="317" ht="14" spans="1:2">
      <c r="A317" s="563"/>
      <c r="B317" s="563"/>
    </row>
    <row r="318" ht="14" spans="1:2">
      <c r="A318" s="563"/>
      <c r="B318" s="563"/>
    </row>
    <row r="319" ht="14" spans="1:2">
      <c r="A319" s="563"/>
      <c r="B319" s="563"/>
    </row>
    <row r="320" ht="14" spans="1:2">
      <c r="A320" s="563"/>
      <c r="B320" s="563"/>
    </row>
    <row r="321" ht="14" spans="1:2">
      <c r="A321" s="563"/>
      <c r="B321" s="563"/>
    </row>
    <row r="322" ht="14" spans="1:2">
      <c r="A322" s="563"/>
      <c r="B322" s="563"/>
    </row>
    <row r="323" ht="14" spans="1:2">
      <c r="A323" s="563"/>
      <c r="B323" s="563"/>
    </row>
    <row r="324" ht="14" spans="1:2">
      <c r="A324" s="563"/>
      <c r="B324" s="563"/>
    </row>
    <row r="325" ht="14" spans="1:2">
      <c r="A325" s="563"/>
      <c r="B325" s="563"/>
    </row>
    <row r="326" ht="14" spans="1:2">
      <c r="A326" s="563"/>
      <c r="B326" s="563"/>
    </row>
    <row r="327" ht="14" spans="1:2">
      <c r="A327" s="563"/>
      <c r="B327" s="563"/>
    </row>
    <row r="328" ht="14" spans="1:2">
      <c r="A328" s="563"/>
      <c r="B328" s="563"/>
    </row>
    <row r="329" ht="14" spans="1:2">
      <c r="A329" s="563"/>
      <c r="B329" s="563"/>
    </row>
    <row r="330" ht="14" spans="1:2">
      <c r="A330" s="563"/>
      <c r="B330" s="563"/>
    </row>
    <row r="331" ht="14" spans="1:2">
      <c r="A331" s="563"/>
      <c r="B331" s="563"/>
    </row>
    <row r="332" ht="14" spans="1:2">
      <c r="A332" s="563"/>
      <c r="B332" s="563"/>
    </row>
    <row r="333" ht="14" spans="1:2">
      <c r="A333" s="563"/>
      <c r="B333" s="563"/>
    </row>
    <row r="334" ht="14" spans="1:2">
      <c r="A334" s="563"/>
      <c r="B334" s="563"/>
    </row>
    <row r="335" ht="14" spans="1:2">
      <c r="A335" s="563"/>
      <c r="B335" s="563"/>
    </row>
    <row r="336" ht="14" spans="1:2">
      <c r="A336" s="563"/>
      <c r="B336" s="563"/>
    </row>
    <row r="337" ht="14" spans="1:2">
      <c r="A337" s="563"/>
      <c r="B337" s="563"/>
    </row>
    <row r="338" ht="14" spans="1:2">
      <c r="A338" s="563"/>
      <c r="B338" s="563"/>
    </row>
    <row r="339" ht="14" spans="1:2">
      <c r="A339" s="563"/>
      <c r="B339" s="563"/>
    </row>
    <row r="340" ht="14" spans="1:2">
      <c r="A340" s="563"/>
      <c r="B340" s="563"/>
    </row>
    <row r="341" ht="14" spans="1:2">
      <c r="A341" s="563"/>
      <c r="B341" s="563"/>
    </row>
    <row r="342" ht="14" spans="1:2">
      <c r="A342" s="563"/>
      <c r="B342" s="563"/>
    </row>
    <row r="343" ht="14" spans="1:2">
      <c r="A343" s="563"/>
      <c r="B343" s="563"/>
    </row>
    <row r="344" ht="14" spans="1:2">
      <c r="A344" s="563"/>
      <c r="B344" s="563"/>
    </row>
    <row r="345" ht="14" spans="1:2">
      <c r="A345" s="563"/>
      <c r="B345" s="563"/>
    </row>
    <row r="346" ht="14" spans="1:2">
      <c r="A346" s="563"/>
      <c r="B346" s="563"/>
    </row>
    <row r="347" ht="14" spans="1:2">
      <c r="A347" s="563"/>
      <c r="B347" s="563"/>
    </row>
    <row r="348" ht="14" spans="1:2">
      <c r="A348" s="563"/>
      <c r="B348" s="563"/>
    </row>
    <row r="349" ht="14" spans="1:2">
      <c r="A349" s="563"/>
      <c r="B349" s="563"/>
    </row>
    <row r="350" ht="14" spans="1:2">
      <c r="A350" s="563"/>
      <c r="B350" s="563"/>
    </row>
    <row r="351" ht="14" spans="1:2">
      <c r="A351" s="563"/>
      <c r="B351" s="563"/>
    </row>
    <row r="352" ht="14" spans="1:2">
      <c r="A352" s="563"/>
      <c r="B352" s="563"/>
    </row>
    <row r="353" ht="14" spans="1:2">
      <c r="A353" s="563"/>
      <c r="B353" s="563"/>
    </row>
    <row r="354" ht="14" spans="1:2">
      <c r="A354" s="563"/>
      <c r="B354" s="563"/>
    </row>
    <row r="355" ht="14" spans="1:2">
      <c r="A355" s="563"/>
      <c r="B355" s="563"/>
    </row>
    <row r="356" ht="14" spans="1:2">
      <c r="A356" s="563"/>
      <c r="B356" s="563"/>
    </row>
    <row r="357" ht="14" spans="1:2">
      <c r="A357" s="563"/>
      <c r="B357" s="563"/>
    </row>
    <row r="358" ht="14" spans="1:2">
      <c r="A358" s="563"/>
      <c r="B358" s="563"/>
    </row>
    <row r="359" ht="14" spans="1:2">
      <c r="A359" s="563"/>
      <c r="B359" s="563"/>
    </row>
    <row r="360" ht="14" spans="1:2">
      <c r="A360" s="563"/>
      <c r="B360" s="563"/>
    </row>
    <row r="361" ht="14" spans="1:2">
      <c r="A361" s="563"/>
      <c r="B361" s="563"/>
    </row>
    <row r="362" ht="14" spans="1:2">
      <c r="A362" s="563"/>
      <c r="B362" s="563"/>
    </row>
    <row r="363" ht="14" spans="1:2">
      <c r="A363" s="563"/>
      <c r="B363" s="563"/>
    </row>
    <row r="364" ht="14" spans="1:2">
      <c r="A364" s="563"/>
      <c r="B364" s="563"/>
    </row>
    <row r="365" ht="14" spans="1:2">
      <c r="A365" s="563"/>
      <c r="B365" s="563"/>
    </row>
    <row r="366" ht="14" spans="1:2">
      <c r="A366" s="563"/>
      <c r="B366" s="563"/>
    </row>
    <row r="367" ht="14" spans="1:2">
      <c r="A367" s="563"/>
      <c r="B367" s="563"/>
    </row>
    <row r="368" ht="14" spans="1:2">
      <c r="A368" s="563"/>
      <c r="B368" s="563"/>
    </row>
    <row r="369" ht="14" spans="1:2">
      <c r="A369" s="563"/>
      <c r="B369" s="563"/>
    </row>
    <row r="370" ht="14" spans="1:2">
      <c r="A370" s="563"/>
      <c r="B370" s="563"/>
    </row>
    <row r="371" ht="14" spans="1:2">
      <c r="A371" s="563"/>
      <c r="B371" s="563"/>
    </row>
    <row r="372" ht="14" spans="1:2">
      <c r="A372" s="563"/>
      <c r="B372" s="563"/>
    </row>
    <row r="373" ht="14" spans="1:2">
      <c r="A373" s="563"/>
      <c r="B373" s="563"/>
    </row>
    <row r="374" ht="14" spans="1:2">
      <c r="A374" s="563"/>
      <c r="B374" s="563"/>
    </row>
    <row r="375" ht="14" spans="1:2">
      <c r="A375" s="563"/>
      <c r="B375" s="563"/>
    </row>
    <row r="376" ht="14" spans="1:2">
      <c r="A376" s="563"/>
      <c r="B376" s="563"/>
    </row>
    <row r="377" ht="14" spans="1:2">
      <c r="A377" s="563"/>
      <c r="B377" s="563"/>
    </row>
    <row r="378" ht="14" spans="1:2">
      <c r="A378" s="563"/>
      <c r="B378" s="563"/>
    </row>
    <row r="379" ht="14" spans="1:2">
      <c r="A379" s="563"/>
      <c r="B379" s="563"/>
    </row>
    <row r="380" ht="14" spans="1:2">
      <c r="A380" s="563"/>
      <c r="B380" s="563"/>
    </row>
    <row r="381" ht="14" spans="1:2">
      <c r="A381" s="563"/>
      <c r="B381" s="563"/>
    </row>
    <row r="382" ht="14" spans="1:2">
      <c r="A382" s="563"/>
      <c r="B382" s="563"/>
    </row>
    <row r="383" ht="14" spans="1:2">
      <c r="A383" s="563"/>
      <c r="B383" s="563"/>
    </row>
    <row r="384" ht="14" spans="1:2">
      <c r="A384" s="563"/>
      <c r="B384" s="563"/>
    </row>
    <row r="385" ht="14" spans="1:2">
      <c r="A385" s="563"/>
      <c r="B385" s="563"/>
    </row>
    <row r="386" ht="14" spans="1:2">
      <c r="A386" s="563"/>
      <c r="B386" s="563"/>
    </row>
    <row r="387" ht="14" spans="1:2">
      <c r="A387" s="563"/>
      <c r="B387" s="563"/>
    </row>
    <row r="388" ht="14" spans="1:2">
      <c r="A388" s="563"/>
      <c r="B388" s="563"/>
    </row>
    <row r="389" ht="14" spans="1:2">
      <c r="A389" s="563"/>
      <c r="B389" s="563"/>
    </row>
    <row r="390" ht="14" spans="1:2">
      <c r="A390" s="563"/>
      <c r="B390" s="563"/>
    </row>
    <row r="391" ht="14" spans="1:2">
      <c r="A391" s="563"/>
      <c r="B391" s="563"/>
    </row>
    <row r="392" ht="14" spans="1:2">
      <c r="A392" s="563"/>
      <c r="B392" s="563"/>
    </row>
    <row r="393" ht="14" spans="1:2">
      <c r="A393" s="563"/>
      <c r="B393" s="563"/>
    </row>
    <row r="394" ht="14" spans="1:2">
      <c r="A394" s="563"/>
      <c r="B394" s="563"/>
    </row>
    <row r="395" ht="14" spans="1:2">
      <c r="A395" s="563"/>
      <c r="B395" s="563"/>
    </row>
    <row r="396" ht="14" spans="1:2">
      <c r="A396" s="563"/>
      <c r="B396" s="563"/>
    </row>
    <row r="397" ht="14" spans="1:2">
      <c r="A397" s="563"/>
      <c r="B397" s="563"/>
    </row>
    <row r="398" ht="14" spans="1:2">
      <c r="A398" s="563"/>
      <c r="B398" s="563"/>
    </row>
    <row r="399" ht="14" spans="1:2">
      <c r="A399" s="563"/>
      <c r="B399" s="563"/>
    </row>
    <row r="400" ht="14" spans="1:2">
      <c r="A400" s="563"/>
      <c r="B400" s="563"/>
    </row>
    <row r="401" ht="14" spans="1:2">
      <c r="A401" s="563"/>
      <c r="B401" s="563"/>
    </row>
    <row r="402" ht="14" spans="1:2">
      <c r="A402" s="563"/>
      <c r="B402" s="563"/>
    </row>
    <row r="403" ht="14" spans="1:2">
      <c r="A403" s="563"/>
      <c r="B403" s="563"/>
    </row>
    <row r="404" ht="14" spans="1:2">
      <c r="A404" s="563"/>
      <c r="B404" s="563"/>
    </row>
    <row r="405" ht="14" spans="1:2">
      <c r="A405" s="563"/>
      <c r="B405" s="563"/>
    </row>
    <row r="406" ht="14" spans="1:2">
      <c r="A406" s="563"/>
      <c r="B406" s="563"/>
    </row>
    <row r="407" ht="14" spans="1:2">
      <c r="A407" s="563"/>
      <c r="B407" s="563"/>
    </row>
    <row r="408" ht="14" spans="1:2">
      <c r="A408" s="563"/>
      <c r="B408" s="563"/>
    </row>
    <row r="409" ht="14" spans="1:2">
      <c r="A409" s="563"/>
      <c r="B409" s="563"/>
    </row>
    <row r="410" ht="14" spans="1:2">
      <c r="A410" s="563"/>
      <c r="B410" s="563"/>
    </row>
    <row r="411" ht="14" spans="1:2">
      <c r="A411" s="563"/>
      <c r="B411" s="563"/>
    </row>
    <row r="412" ht="14" spans="1:2">
      <c r="A412" s="563"/>
      <c r="B412" s="563"/>
    </row>
    <row r="413" ht="14" spans="1:2">
      <c r="A413" s="563"/>
      <c r="B413" s="563"/>
    </row>
    <row r="414" ht="14" spans="1:2">
      <c r="A414" s="563"/>
      <c r="B414" s="563"/>
    </row>
    <row r="415" ht="14" spans="1:2">
      <c r="A415" s="563"/>
      <c r="B415" s="563"/>
    </row>
    <row r="416" ht="14" spans="1:2">
      <c r="A416" s="563"/>
      <c r="B416" s="563"/>
    </row>
    <row r="417" ht="14" spans="1:2">
      <c r="A417" s="563"/>
      <c r="B417" s="563"/>
    </row>
    <row r="418" ht="14" spans="1:2">
      <c r="A418" s="563"/>
      <c r="B418" s="563"/>
    </row>
    <row r="419" ht="14" spans="1:2">
      <c r="A419" s="563"/>
      <c r="B419" s="563"/>
    </row>
    <row r="420" ht="14" spans="1:2">
      <c r="A420" s="563"/>
      <c r="B420" s="563"/>
    </row>
    <row r="421" ht="14" spans="1:2">
      <c r="A421" s="563"/>
      <c r="B421" s="563"/>
    </row>
    <row r="422" ht="14" spans="1:2">
      <c r="A422" s="563"/>
      <c r="B422" s="563"/>
    </row>
    <row r="423" ht="14" spans="1:2">
      <c r="A423" s="563"/>
      <c r="B423" s="563"/>
    </row>
    <row r="424" ht="14" spans="1:2">
      <c r="A424" s="563"/>
      <c r="B424" s="563"/>
    </row>
    <row r="425" ht="14" spans="1:2">
      <c r="A425" s="563"/>
      <c r="B425" s="563"/>
    </row>
    <row r="426" ht="14" spans="1:2">
      <c r="A426" s="563"/>
      <c r="B426" s="563"/>
    </row>
    <row r="427" ht="14" spans="1:2">
      <c r="A427" s="563"/>
      <c r="B427" s="563"/>
    </row>
    <row r="428" ht="14" spans="1:2">
      <c r="A428" s="563"/>
      <c r="B428" s="563"/>
    </row>
    <row r="429" ht="14" spans="1:2">
      <c r="A429" s="563"/>
      <c r="B429" s="563"/>
    </row>
    <row r="430" ht="14" spans="1:2">
      <c r="A430" s="563"/>
      <c r="B430" s="563"/>
    </row>
    <row r="431" ht="14" spans="1:2">
      <c r="A431" s="563"/>
      <c r="B431" s="563"/>
    </row>
    <row r="432" ht="14" spans="1:2">
      <c r="A432" s="563"/>
      <c r="B432" s="563"/>
    </row>
    <row r="433" ht="14" spans="1:2">
      <c r="A433" s="563"/>
      <c r="B433" s="563"/>
    </row>
    <row r="434" ht="14" spans="1:2">
      <c r="A434" s="563"/>
      <c r="B434" s="563"/>
    </row>
    <row r="435" ht="14" spans="1:2">
      <c r="A435" s="563"/>
      <c r="B435" s="563"/>
    </row>
    <row r="436" ht="14" spans="1:2">
      <c r="A436" s="563"/>
      <c r="B436" s="563"/>
    </row>
    <row r="437" ht="14" spans="1:2">
      <c r="A437" s="563"/>
      <c r="B437" s="563"/>
    </row>
    <row r="438" ht="14" spans="1:2">
      <c r="A438" s="563"/>
      <c r="B438" s="563"/>
    </row>
    <row r="439" ht="14" spans="1:2">
      <c r="A439" s="563"/>
      <c r="B439" s="563"/>
    </row>
    <row r="440" ht="14" spans="1:2">
      <c r="A440" s="563"/>
      <c r="B440" s="563"/>
    </row>
    <row r="441" ht="14" spans="1:2">
      <c r="A441" s="563"/>
      <c r="B441" s="563"/>
    </row>
    <row r="442" ht="14" spans="1:2">
      <c r="A442" s="563"/>
      <c r="B442" s="563"/>
    </row>
    <row r="443" ht="14" spans="1:2">
      <c r="A443" s="563"/>
      <c r="B443" s="563"/>
    </row>
    <row r="444" ht="14" spans="1:2">
      <c r="A444" s="563"/>
      <c r="B444" s="563"/>
    </row>
    <row r="445" ht="14" spans="1:2">
      <c r="A445" s="563"/>
      <c r="B445" s="563"/>
    </row>
    <row r="446" ht="14" spans="1:2">
      <c r="A446" s="563"/>
      <c r="B446" s="563"/>
    </row>
    <row r="447" ht="14" spans="1:2">
      <c r="A447" s="563"/>
      <c r="B447" s="563"/>
    </row>
    <row r="448" ht="14" spans="1:2">
      <c r="A448" s="563"/>
      <c r="B448" s="563"/>
    </row>
    <row r="449" ht="14" spans="1:2">
      <c r="A449" s="563"/>
      <c r="B449" s="563"/>
    </row>
    <row r="450" ht="14" spans="1:2">
      <c r="A450" s="563"/>
      <c r="B450" s="563"/>
    </row>
    <row r="451" ht="14" spans="1:2">
      <c r="A451" s="563"/>
      <c r="B451" s="563"/>
    </row>
    <row r="452" ht="14" spans="1:2">
      <c r="A452" s="563"/>
      <c r="B452" s="563"/>
    </row>
    <row r="453" ht="14" spans="1:2">
      <c r="A453" s="563"/>
      <c r="B453" s="563"/>
    </row>
    <row r="454" ht="14" spans="1:2">
      <c r="A454" s="563"/>
      <c r="B454" s="563"/>
    </row>
    <row r="455" ht="14" spans="1:2">
      <c r="A455" s="563"/>
      <c r="B455" s="563"/>
    </row>
    <row r="456" ht="14" spans="1:2">
      <c r="A456" s="563"/>
      <c r="B456" s="563"/>
    </row>
    <row r="457" ht="14" spans="1:2">
      <c r="A457" s="563"/>
      <c r="B457" s="563"/>
    </row>
    <row r="458" ht="14" spans="1:2">
      <c r="A458" s="563"/>
      <c r="B458" s="563"/>
    </row>
    <row r="459" ht="14" spans="1:2">
      <c r="A459" s="563"/>
      <c r="B459" s="563"/>
    </row>
    <row r="460" ht="14" spans="1:2">
      <c r="A460" s="563"/>
      <c r="B460" s="563"/>
    </row>
    <row r="461" ht="14" spans="1:2">
      <c r="A461" s="563"/>
      <c r="B461" s="563"/>
    </row>
    <row r="462" ht="14" spans="1:2">
      <c r="A462" s="563"/>
      <c r="B462" s="563"/>
    </row>
    <row r="463" ht="14" spans="1:2">
      <c r="A463" s="563"/>
      <c r="B463" s="563"/>
    </row>
    <row r="464" ht="14" spans="1:2">
      <c r="A464" s="563"/>
      <c r="B464" s="563"/>
    </row>
    <row r="465" ht="14" spans="1:2">
      <c r="A465" s="563"/>
      <c r="B465" s="563"/>
    </row>
    <row r="466" ht="14" spans="1:2">
      <c r="A466" s="563"/>
      <c r="B466" s="563"/>
    </row>
    <row r="467" ht="14" spans="1:2">
      <c r="A467" s="563"/>
      <c r="B467" s="563"/>
    </row>
    <row r="468" ht="14" spans="1:2">
      <c r="A468" s="563"/>
      <c r="B468" s="563"/>
    </row>
    <row r="469" ht="14" spans="1:2">
      <c r="A469" s="563"/>
      <c r="B469" s="563"/>
    </row>
    <row r="470" ht="14" spans="1:2">
      <c r="A470" s="563"/>
      <c r="B470" s="563"/>
    </row>
    <row r="471" ht="14" spans="1:2">
      <c r="A471" s="563"/>
      <c r="B471" s="563"/>
    </row>
    <row r="472" ht="14" spans="1:2">
      <c r="A472" s="563"/>
      <c r="B472" s="563"/>
    </row>
    <row r="473" ht="14" spans="1:2">
      <c r="A473" s="563"/>
      <c r="B473" s="563"/>
    </row>
    <row r="474" ht="14" spans="1:2">
      <c r="A474" s="563"/>
      <c r="B474" s="563"/>
    </row>
    <row r="475" ht="14" spans="1:2">
      <c r="A475" s="563"/>
      <c r="B475" s="563"/>
    </row>
    <row r="476" ht="14" spans="1:2">
      <c r="A476" s="563"/>
      <c r="B476" s="563"/>
    </row>
    <row r="477" ht="14" spans="1:2">
      <c r="A477" s="563"/>
      <c r="B477" s="563"/>
    </row>
    <row r="478" ht="14" spans="1:2">
      <c r="A478" s="563"/>
      <c r="B478" s="563"/>
    </row>
    <row r="479" ht="14" spans="1:2">
      <c r="A479" s="563"/>
      <c r="B479" s="563"/>
    </row>
    <row r="480" ht="14" spans="1:2">
      <c r="A480" s="563"/>
      <c r="B480" s="563"/>
    </row>
    <row r="481" ht="14" spans="1:2">
      <c r="A481" s="563"/>
      <c r="B481" s="563"/>
    </row>
    <row r="482" ht="14" spans="1:2">
      <c r="A482" s="563"/>
      <c r="B482" s="563"/>
    </row>
    <row r="483" ht="14" spans="1:2">
      <c r="A483" s="563"/>
      <c r="B483" s="563"/>
    </row>
    <row r="484" ht="14" spans="1:2">
      <c r="A484" s="563"/>
      <c r="B484" s="563"/>
    </row>
    <row r="485" ht="14" spans="1:2">
      <c r="A485" s="563"/>
      <c r="B485" s="563"/>
    </row>
    <row r="486" ht="14" spans="1:2">
      <c r="A486" s="563"/>
      <c r="B486" s="563"/>
    </row>
    <row r="487" ht="14" spans="1:2">
      <c r="A487" s="563"/>
      <c r="B487" s="563"/>
    </row>
    <row r="488" ht="14" spans="1:2">
      <c r="A488" s="563"/>
      <c r="B488" s="563"/>
    </row>
    <row r="489" ht="14" spans="1:2">
      <c r="A489" s="563"/>
      <c r="B489" s="563"/>
    </row>
    <row r="490" ht="14" spans="1:2">
      <c r="A490" s="563"/>
      <c r="B490" s="563"/>
    </row>
    <row r="491" ht="14" spans="1:2">
      <c r="A491" s="563"/>
      <c r="B491" s="563"/>
    </row>
    <row r="492" ht="14" spans="1:2">
      <c r="A492" s="563"/>
      <c r="B492" s="563"/>
    </row>
    <row r="493" ht="14" spans="1:2">
      <c r="A493" s="563"/>
      <c r="B493" s="563"/>
    </row>
    <row r="494" ht="14" spans="1:2">
      <c r="A494" s="563"/>
      <c r="B494" s="563"/>
    </row>
    <row r="495" ht="14" spans="1:2">
      <c r="A495" s="563"/>
      <c r="B495" s="563"/>
    </row>
    <row r="496" ht="14" spans="1:2">
      <c r="A496" s="563"/>
      <c r="B496" s="563"/>
    </row>
    <row r="497" ht="14" spans="1:2">
      <c r="A497" s="563"/>
      <c r="B497" s="563"/>
    </row>
    <row r="498" ht="14" spans="1:2">
      <c r="A498" s="563"/>
      <c r="B498" s="563"/>
    </row>
    <row r="499" ht="14" spans="1:2">
      <c r="A499" s="563"/>
      <c r="B499" s="563"/>
    </row>
    <row r="500" ht="14" spans="1:2">
      <c r="A500" s="563"/>
      <c r="B500" s="563"/>
    </row>
    <row r="501" ht="14" spans="1:2">
      <c r="A501" s="563"/>
      <c r="B501" s="563"/>
    </row>
    <row r="502" ht="14" spans="1:2">
      <c r="A502" s="563"/>
      <c r="B502" s="563"/>
    </row>
    <row r="503" ht="14" spans="1:2">
      <c r="A503" s="563"/>
      <c r="B503" s="563"/>
    </row>
    <row r="504" ht="14" spans="1:2">
      <c r="A504" s="563"/>
      <c r="B504" s="563"/>
    </row>
    <row r="505" ht="14" spans="1:2">
      <c r="A505" s="563"/>
      <c r="B505" s="563"/>
    </row>
    <row r="506" ht="14" spans="1:2">
      <c r="A506" s="563"/>
      <c r="B506" s="563"/>
    </row>
    <row r="507" ht="14" spans="1:2">
      <c r="A507" s="563"/>
      <c r="B507" s="563"/>
    </row>
    <row r="508" ht="14" spans="1:2">
      <c r="A508" s="563"/>
      <c r="B508" s="563"/>
    </row>
    <row r="509" ht="14" spans="1:2">
      <c r="A509" s="563"/>
      <c r="B509" s="563"/>
    </row>
    <row r="510" ht="14" spans="1:2">
      <c r="A510" s="563"/>
      <c r="B510" s="563"/>
    </row>
    <row r="511" ht="14" spans="1:2">
      <c r="A511" s="563"/>
      <c r="B511" s="563"/>
    </row>
    <row r="512" ht="14" spans="1:2">
      <c r="A512" s="563"/>
      <c r="B512" s="563"/>
    </row>
    <row r="513" ht="14" spans="1:2">
      <c r="A513" s="563"/>
      <c r="B513" s="563"/>
    </row>
    <row r="514" ht="14" spans="1:2">
      <c r="A514" s="563"/>
      <c r="B514" s="563"/>
    </row>
    <row r="515" ht="14" spans="1:2">
      <c r="A515" s="563"/>
      <c r="B515" s="563"/>
    </row>
    <row r="516" ht="14" spans="1:2">
      <c r="A516" s="563"/>
      <c r="B516" s="563"/>
    </row>
    <row r="517" ht="14" spans="1:2">
      <c r="A517" s="563"/>
      <c r="B517" s="563"/>
    </row>
    <row r="518" ht="14" spans="1:2">
      <c r="A518" s="563"/>
      <c r="B518" s="563"/>
    </row>
    <row r="519" ht="14" spans="1:2">
      <c r="A519" s="563"/>
      <c r="B519" s="563"/>
    </row>
    <row r="520" ht="14" spans="1:2">
      <c r="A520" s="563"/>
      <c r="B520" s="563"/>
    </row>
    <row r="521" ht="14" spans="1:2">
      <c r="A521" s="563"/>
      <c r="B521" s="563"/>
    </row>
    <row r="522" ht="14" spans="1:2">
      <c r="A522" s="563"/>
      <c r="B522" s="563"/>
    </row>
    <row r="523" ht="14" spans="1:2">
      <c r="A523" s="563"/>
      <c r="B523" s="563"/>
    </row>
    <row r="524" ht="14" spans="1:2">
      <c r="A524" s="563"/>
      <c r="B524" s="563"/>
    </row>
    <row r="525" ht="14" spans="1:2">
      <c r="A525" s="563"/>
      <c r="B525" s="563"/>
    </row>
    <row r="526" ht="14" spans="1:2">
      <c r="A526" s="563"/>
      <c r="B526" s="563"/>
    </row>
    <row r="527" ht="14" spans="1:2">
      <c r="A527" s="563"/>
      <c r="B527" s="563"/>
    </row>
    <row r="528" ht="14" spans="1:2">
      <c r="A528" s="563"/>
      <c r="B528" s="563"/>
    </row>
    <row r="529" ht="14" spans="1:2">
      <c r="A529" s="563"/>
      <c r="B529" s="563"/>
    </row>
    <row r="530" ht="14" spans="1:2">
      <c r="A530" s="563"/>
      <c r="B530" s="563"/>
    </row>
    <row r="531" ht="14" spans="1:2">
      <c r="A531" s="563"/>
      <c r="B531" s="563"/>
    </row>
    <row r="532" ht="14" spans="1:2">
      <c r="A532" s="563"/>
      <c r="B532" s="563"/>
    </row>
    <row r="533" ht="14" spans="1:2">
      <c r="A533" s="563"/>
      <c r="B533" s="563"/>
    </row>
    <row r="534" ht="14" spans="1:2">
      <c r="A534" s="563"/>
      <c r="B534" s="563"/>
    </row>
    <row r="535" ht="14" spans="1:2">
      <c r="A535" s="563"/>
      <c r="B535" s="563"/>
    </row>
    <row r="536" ht="14" spans="1:2">
      <c r="A536" s="563"/>
      <c r="B536" s="563"/>
    </row>
    <row r="537" ht="14" spans="1:2">
      <c r="A537" s="563"/>
      <c r="B537" s="563"/>
    </row>
    <row r="538" ht="14" spans="1:2">
      <c r="A538" s="563"/>
      <c r="B538" s="563"/>
    </row>
    <row r="539" ht="14" spans="1:2">
      <c r="A539" s="563"/>
      <c r="B539" s="563"/>
    </row>
    <row r="540" ht="14" spans="1:2">
      <c r="A540" s="563"/>
      <c r="B540" s="563"/>
    </row>
    <row r="541" ht="14" spans="1:2">
      <c r="A541" s="563"/>
      <c r="B541" s="563"/>
    </row>
    <row r="542" ht="14" spans="1:2">
      <c r="A542" s="563"/>
      <c r="B542" s="563"/>
    </row>
    <row r="543" ht="14" spans="1:2">
      <c r="A543" s="563"/>
      <c r="B543" s="563"/>
    </row>
    <row r="544" ht="14" spans="1:2">
      <c r="A544" s="563"/>
      <c r="B544" s="563"/>
    </row>
    <row r="545" ht="14" spans="1:2">
      <c r="A545" s="563"/>
      <c r="B545" s="563"/>
    </row>
    <row r="546" ht="14" spans="1:2">
      <c r="A546" s="563"/>
      <c r="B546" s="563"/>
    </row>
    <row r="547" ht="14" spans="1:2">
      <c r="A547" s="563"/>
      <c r="B547" s="563"/>
    </row>
    <row r="548" ht="14" spans="1:2">
      <c r="A548" s="563"/>
      <c r="B548" s="563"/>
    </row>
    <row r="549" ht="14" spans="1:2">
      <c r="A549" s="563"/>
      <c r="B549" s="563"/>
    </row>
    <row r="550" ht="14" spans="1:2">
      <c r="A550" s="563"/>
      <c r="B550" s="563"/>
    </row>
    <row r="551" ht="14" spans="1:2">
      <c r="A551" s="563"/>
      <c r="B551" s="563"/>
    </row>
    <row r="552" ht="14" spans="1:2">
      <c r="A552" s="563"/>
      <c r="B552" s="563"/>
    </row>
    <row r="553" ht="14" spans="1:2">
      <c r="A553" s="563"/>
      <c r="B553" s="563"/>
    </row>
    <row r="554" ht="14" spans="1:2">
      <c r="A554" s="563"/>
      <c r="B554" s="563"/>
    </row>
    <row r="555" ht="14" spans="1:2">
      <c r="A555" s="563"/>
      <c r="B555" s="563"/>
    </row>
    <row r="556" ht="14" spans="1:2">
      <c r="A556" s="563"/>
      <c r="B556" s="563"/>
    </row>
    <row r="557" ht="14" spans="1:2">
      <c r="A557" s="563"/>
      <c r="B557" s="563"/>
    </row>
    <row r="558" ht="14" spans="1:2">
      <c r="A558" s="563"/>
      <c r="B558" s="563"/>
    </row>
    <row r="559" ht="14" spans="1:2">
      <c r="A559" s="563"/>
      <c r="B559" s="563"/>
    </row>
    <row r="560" ht="14" spans="1:2">
      <c r="A560" s="563"/>
      <c r="B560" s="563"/>
    </row>
    <row r="561" ht="14" spans="1:2">
      <c r="A561" s="563"/>
      <c r="B561" s="563"/>
    </row>
    <row r="562" ht="14" spans="1:2">
      <c r="A562" s="563"/>
      <c r="B562" s="563"/>
    </row>
    <row r="563" ht="14" spans="1:2">
      <c r="A563" s="563"/>
      <c r="B563" s="563"/>
    </row>
    <row r="564" ht="14" spans="1:2">
      <c r="A564" s="563"/>
      <c r="B564" s="563"/>
    </row>
    <row r="565" ht="14" spans="1:2">
      <c r="A565" s="563"/>
      <c r="B565" s="563"/>
    </row>
    <row r="566" ht="14" spans="1:2">
      <c r="A566" s="563"/>
      <c r="B566" s="563"/>
    </row>
    <row r="567" ht="14" spans="1:2">
      <c r="A567" s="563"/>
      <c r="B567" s="563"/>
    </row>
    <row r="568" ht="14" spans="1:2">
      <c r="A568" s="563"/>
      <c r="B568" s="563"/>
    </row>
    <row r="569" ht="14" spans="1:2">
      <c r="A569" s="563"/>
      <c r="B569" s="563"/>
    </row>
    <row r="570" ht="14" spans="1:2">
      <c r="A570" s="563"/>
      <c r="B570" s="563"/>
    </row>
    <row r="571" ht="14" spans="1:2">
      <c r="A571" s="563"/>
      <c r="B571" s="563"/>
    </row>
    <row r="572" ht="14" spans="1:2">
      <c r="A572" s="563"/>
      <c r="B572" s="563"/>
    </row>
    <row r="573" ht="14" spans="1:2">
      <c r="A573" s="563"/>
      <c r="B573" s="563"/>
    </row>
    <row r="574" ht="14" spans="1:2">
      <c r="A574" s="563"/>
      <c r="B574" s="563"/>
    </row>
    <row r="575" ht="14" spans="1:2">
      <c r="A575" s="563"/>
      <c r="B575" s="563"/>
    </row>
    <row r="576" ht="14" spans="1:2">
      <c r="A576" s="563"/>
      <c r="B576" s="563"/>
    </row>
    <row r="577" ht="14" spans="1:2">
      <c r="A577" s="563"/>
      <c r="B577" s="563"/>
    </row>
    <row r="578" ht="14" spans="1:2">
      <c r="A578" s="563"/>
      <c r="B578" s="563"/>
    </row>
    <row r="579" ht="14" spans="1:2">
      <c r="A579" s="563"/>
      <c r="B579" s="563"/>
    </row>
    <row r="580" ht="14" spans="1:2">
      <c r="A580" s="563"/>
      <c r="B580" s="563"/>
    </row>
    <row r="581" ht="14" spans="1:2">
      <c r="A581" s="563"/>
      <c r="B581" s="563"/>
    </row>
    <row r="582" ht="14" spans="1:2">
      <c r="A582" s="563"/>
      <c r="B582" s="563"/>
    </row>
    <row r="583" ht="14" spans="1:2">
      <c r="A583" s="563"/>
      <c r="B583" s="563"/>
    </row>
    <row r="584" ht="14" spans="1:2">
      <c r="A584" s="563"/>
      <c r="B584" s="563"/>
    </row>
    <row r="585" ht="14" spans="1:2">
      <c r="A585" s="563"/>
      <c r="B585" s="563"/>
    </row>
    <row r="586" ht="14" spans="1:2">
      <c r="A586" s="563"/>
      <c r="B586" s="563"/>
    </row>
    <row r="587" ht="14" spans="1:2">
      <c r="A587" s="563"/>
      <c r="B587" s="563"/>
    </row>
    <row r="588" ht="14" spans="1:2">
      <c r="A588" s="563"/>
      <c r="B588" s="563"/>
    </row>
    <row r="589" ht="14" spans="1:2">
      <c r="A589" s="563"/>
      <c r="B589" s="563"/>
    </row>
    <row r="590" ht="14" spans="1:2">
      <c r="A590" s="563"/>
      <c r="B590" s="563"/>
    </row>
    <row r="591" ht="14" spans="1:2">
      <c r="A591" s="563"/>
      <c r="B591" s="563"/>
    </row>
    <row r="592" ht="14" spans="1:2">
      <c r="A592" s="563"/>
      <c r="B592" s="563"/>
    </row>
    <row r="593" ht="14" spans="1:2">
      <c r="A593" s="563"/>
      <c r="B593" s="563"/>
    </row>
    <row r="594" ht="14" spans="1:2">
      <c r="A594" s="563"/>
      <c r="B594" s="563"/>
    </row>
    <row r="595" ht="14" spans="1:2">
      <c r="A595" s="563"/>
      <c r="B595" s="563"/>
    </row>
    <row r="596" ht="14" spans="1:2">
      <c r="A596" s="563"/>
      <c r="B596" s="563"/>
    </row>
    <row r="597" ht="14" spans="1:2">
      <c r="A597" s="563"/>
      <c r="B597" s="563"/>
    </row>
    <row r="598" ht="14" spans="1:2">
      <c r="A598" s="563"/>
      <c r="B598" s="563"/>
    </row>
    <row r="599" ht="14" spans="1:2">
      <c r="A599" s="563"/>
      <c r="B599" s="563"/>
    </row>
    <row r="600" ht="14" spans="1:2">
      <c r="A600" s="563"/>
      <c r="B600" s="563"/>
    </row>
    <row r="601" ht="14" spans="1:2">
      <c r="A601" s="563"/>
      <c r="B601" s="563"/>
    </row>
    <row r="602" ht="14" spans="1:2">
      <c r="A602" s="563"/>
      <c r="B602" s="563"/>
    </row>
    <row r="603" ht="14" spans="1:2">
      <c r="A603" s="563"/>
      <c r="B603" s="563"/>
    </row>
    <row r="604" ht="14" spans="1:2">
      <c r="A604" s="563"/>
      <c r="B604" s="563"/>
    </row>
    <row r="605" ht="14" spans="1:2">
      <c r="A605" s="563"/>
      <c r="B605" s="563"/>
    </row>
    <row r="606" ht="14" spans="1:2">
      <c r="A606" s="563"/>
      <c r="B606" s="563"/>
    </row>
    <row r="607" ht="14" spans="1:2">
      <c r="A607" s="563"/>
      <c r="B607" s="563"/>
    </row>
    <row r="608" ht="14" spans="1:2">
      <c r="A608" s="563"/>
      <c r="B608" s="563"/>
    </row>
    <row r="609" ht="14" spans="1:2">
      <c r="A609" s="563"/>
      <c r="B609" s="563"/>
    </row>
    <row r="610" ht="14" spans="1:2">
      <c r="A610" s="563"/>
      <c r="B610" s="563"/>
    </row>
    <row r="611" ht="14" spans="1:2">
      <c r="A611" s="563"/>
      <c r="B611" s="563"/>
    </row>
    <row r="612" ht="14" spans="1:2">
      <c r="A612" s="563"/>
      <c r="B612" s="563"/>
    </row>
    <row r="613" ht="14" spans="1:2">
      <c r="A613" s="563"/>
      <c r="B613" s="563"/>
    </row>
    <row r="614" ht="14" spans="1:2">
      <c r="A614" s="563"/>
      <c r="B614" s="563"/>
    </row>
    <row r="615" ht="14" spans="1:2">
      <c r="A615" s="563"/>
      <c r="B615" s="563"/>
    </row>
    <row r="616" ht="14" spans="1:2">
      <c r="A616" s="563"/>
      <c r="B616" s="563"/>
    </row>
    <row r="617" ht="14" spans="1:2">
      <c r="A617" s="563"/>
      <c r="B617" s="563"/>
    </row>
    <row r="618" ht="14" spans="1:2">
      <c r="A618" s="563"/>
      <c r="B618" s="563"/>
    </row>
    <row r="619" ht="14" spans="1:2">
      <c r="A619" s="563"/>
      <c r="B619" s="563"/>
    </row>
    <row r="620" ht="14" spans="1:2">
      <c r="A620" s="563"/>
      <c r="B620" s="563"/>
    </row>
    <row r="621" ht="14" spans="1:2">
      <c r="A621" s="563"/>
      <c r="B621" s="563"/>
    </row>
    <row r="622" ht="14" spans="1:2">
      <c r="A622" s="563"/>
      <c r="B622" s="563"/>
    </row>
    <row r="623" ht="14" spans="1:2">
      <c r="A623" s="563"/>
      <c r="B623" s="563"/>
    </row>
    <row r="624" ht="14" spans="1:2">
      <c r="A624" s="563"/>
      <c r="B624" s="563"/>
    </row>
    <row r="625" ht="14" spans="1:2">
      <c r="A625" s="563"/>
      <c r="B625" s="563"/>
    </row>
    <row r="626" ht="14" spans="1:2">
      <c r="A626" s="563"/>
      <c r="B626" s="563"/>
    </row>
    <row r="627" ht="14" spans="1:2">
      <c r="A627" s="563"/>
      <c r="B627" s="563"/>
    </row>
    <row r="628" ht="14" spans="1:2">
      <c r="A628" s="563"/>
      <c r="B628" s="563"/>
    </row>
    <row r="629" ht="14" spans="1:2">
      <c r="A629" s="563"/>
      <c r="B629" s="563"/>
    </row>
    <row r="630" ht="14" spans="1:2">
      <c r="A630" s="563"/>
      <c r="B630" s="563"/>
    </row>
    <row r="631" ht="14" spans="1:2">
      <c r="A631" s="563"/>
      <c r="B631" s="563"/>
    </row>
    <row r="632" ht="14" spans="1:2">
      <c r="A632" s="563"/>
      <c r="B632" s="563"/>
    </row>
    <row r="633" ht="14" spans="1:2">
      <c r="A633" s="563"/>
      <c r="B633" s="563"/>
    </row>
    <row r="634" ht="14" spans="1:2">
      <c r="A634" s="563"/>
      <c r="B634" s="563"/>
    </row>
    <row r="635" ht="14" spans="1:2">
      <c r="A635" s="563"/>
      <c r="B635" s="563"/>
    </row>
    <row r="636" ht="14" spans="1:2">
      <c r="A636" s="563"/>
      <c r="B636" s="563"/>
    </row>
    <row r="637" ht="14" spans="1:2">
      <c r="A637" s="563"/>
      <c r="B637" s="563"/>
    </row>
    <row r="638" ht="14" spans="1:2">
      <c r="A638" s="563"/>
      <c r="B638" s="563"/>
    </row>
    <row r="639" ht="14" spans="1:2">
      <c r="A639" s="563"/>
      <c r="B639" s="563"/>
    </row>
    <row r="640" ht="14" spans="1:2">
      <c r="A640" s="563"/>
      <c r="B640" s="563"/>
    </row>
    <row r="641" ht="14" spans="1:2">
      <c r="A641" s="563"/>
      <c r="B641" s="563"/>
    </row>
    <row r="642" ht="14" spans="1:2">
      <c r="A642" s="563"/>
      <c r="B642" s="563"/>
    </row>
    <row r="643" ht="14" spans="1:2">
      <c r="A643" s="563"/>
      <c r="B643" s="563"/>
    </row>
    <row r="644" ht="14" spans="1:2">
      <c r="A644" s="563"/>
      <c r="B644" s="563"/>
    </row>
    <row r="645" ht="14" spans="1:2">
      <c r="A645" s="563"/>
      <c r="B645" s="563"/>
    </row>
    <row r="646" ht="14" spans="1:2">
      <c r="A646" s="563"/>
      <c r="B646" s="563"/>
    </row>
    <row r="647" ht="14" spans="1:2">
      <c r="A647" s="563"/>
      <c r="B647" s="563"/>
    </row>
    <row r="648" ht="14" spans="1:2">
      <c r="A648" s="563"/>
      <c r="B648" s="563"/>
    </row>
    <row r="649" ht="14" spans="1:2">
      <c r="A649" s="563"/>
      <c r="B649" s="563"/>
    </row>
    <row r="650" ht="14" spans="1:2">
      <c r="A650" s="563"/>
      <c r="B650" s="563"/>
    </row>
    <row r="651" ht="14" spans="1:2">
      <c r="A651" s="563"/>
      <c r="B651" s="563"/>
    </row>
    <row r="652" ht="14" spans="1:2">
      <c r="A652" s="563"/>
      <c r="B652" s="563"/>
    </row>
    <row r="653" ht="14" spans="1:2">
      <c r="A653" s="563"/>
      <c r="B653" s="563"/>
    </row>
    <row r="654" ht="14" spans="1:2">
      <c r="A654" s="563"/>
      <c r="B654" s="563"/>
    </row>
    <row r="655" ht="14" spans="1:2">
      <c r="A655" s="563"/>
      <c r="B655" s="563"/>
    </row>
    <row r="656" ht="14" spans="1:2">
      <c r="A656" s="563"/>
      <c r="B656" s="563"/>
    </row>
    <row r="657" ht="14" spans="1:2">
      <c r="A657" s="563"/>
      <c r="B657" s="563"/>
    </row>
    <row r="658" ht="14" spans="1:2">
      <c r="A658" s="563"/>
      <c r="B658" s="563"/>
    </row>
    <row r="659" ht="14" spans="1:2">
      <c r="A659" s="563"/>
      <c r="B659" s="563"/>
    </row>
    <row r="660" ht="14" spans="1:2">
      <c r="A660" s="563"/>
      <c r="B660" s="563"/>
    </row>
    <row r="661" ht="14" spans="1:2">
      <c r="A661" s="563"/>
      <c r="B661" s="563"/>
    </row>
    <row r="662" ht="14" spans="1:2">
      <c r="A662" s="563"/>
      <c r="B662" s="563"/>
    </row>
    <row r="663" ht="14" spans="1:2">
      <c r="A663" s="563"/>
      <c r="B663" s="563"/>
    </row>
    <row r="664" ht="14" spans="1:2">
      <c r="A664" s="563"/>
      <c r="B664" s="563"/>
    </row>
    <row r="665" ht="14" spans="1:2">
      <c r="A665" s="563"/>
      <c r="B665" s="563"/>
    </row>
    <row r="666" ht="14" spans="1:2">
      <c r="A666" s="563"/>
      <c r="B666" s="563"/>
    </row>
    <row r="667" ht="14" spans="1:2">
      <c r="A667" s="563"/>
      <c r="B667" s="563"/>
    </row>
    <row r="668" ht="14" spans="1:2">
      <c r="A668" s="563"/>
      <c r="B668" s="563"/>
    </row>
    <row r="669" ht="14" spans="1:2">
      <c r="A669" s="563"/>
      <c r="B669" s="563"/>
    </row>
    <row r="670" ht="14" spans="1:2">
      <c r="A670" s="563"/>
      <c r="B670" s="563"/>
    </row>
    <row r="671" ht="14" spans="1:2">
      <c r="A671" s="563"/>
      <c r="B671" s="563"/>
    </row>
    <row r="672" ht="14" spans="1:2">
      <c r="A672" s="563"/>
      <c r="B672" s="563"/>
    </row>
    <row r="673" ht="14" spans="1:2">
      <c r="A673" s="563"/>
      <c r="B673" s="563"/>
    </row>
    <row r="674" ht="14" spans="1:2">
      <c r="A674" s="563"/>
      <c r="B674" s="563"/>
    </row>
    <row r="675" ht="14" spans="1:2">
      <c r="A675" s="563"/>
      <c r="B675" s="563"/>
    </row>
    <row r="676" ht="14" spans="1:2">
      <c r="A676" s="563"/>
      <c r="B676" s="563"/>
    </row>
    <row r="677" ht="14" spans="1:2">
      <c r="A677" s="563"/>
      <c r="B677" s="563"/>
    </row>
    <row r="678" ht="14" spans="1:2">
      <c r="A678" s="563"/>
      <c r="B678" s="563"/>
    </row>
    <row r="679" ht="14" spans="1:2">
      <c r="A679" s="563"/>
      <c r="B679" s="563"/>
    </row>
    <row r="680" ht="14" spans="1:2">
      <c r="A680" s="563"/>
      <c r="B680" s="563"/>
    </row>
    <row r="681" ht="14" spans="1:2">
      <c r="A681" s="563"/>
      <c r="B681" s="563"/>
    </row>
    <row r="682" ht="14" spans="1:2">
      <c r="A682" s="563"/>
      <c r="B682" s="563"/>
    </row>
    <row r="683" ht="14" spans="1:2">
      <c r="A683" s="563"/>
      <c r="B683" s="563"/>
    </row>
    <row r="684" ht="14" spans="1:2">
      <c r="A684" s="563"/>
      <c r="B684" s="563"/>
    </row>
    <row r="685" ht="14" spans="1:2">
      <c r="A685" s="563"/>
      <c r="B685" s="563"/>
    </row>
    <row r="686" ht="14" spans="1:2">
      <c r="A686" s="563"/>
      <c r="B686" s="563"/>
    </row>
    <row r="687" ht="14" spans="1:2">
      <c r="A687" s="563"/>
      <c r="B687" s="563"/>
    </row>
    <row r="688" ht="14" spans="1:2">
      <c r="A688" s="563"/>
      <c r="B688" s="563"/>
    </row>
    <row r="689" ht="14" spans="1:2">
      <c r="A689" s="563"/>
      <c r="B689" s="563"/>
    </row>
    <row r="690" ht="14" spans="1:2">
      <c r="A690" s="563"/>
      <c r="B690" s="563"/>
    </row>
    <row r="691" ht="14" spans="1:2">
      <c r="A691" s="563"/>
      <c r="B691" s="563"/>
    </row>
    <row r="692" ht="14" spans="1:2">
      <c r="A692" s="563"/>
      <c r="B692" s="563"/>
    </row>
    <row r="693" ht="14" spans="1:2">
      <c r="A693" s="563"/>
      <c r="B693" s="563"/>
    </row>
    <row r="694" ht="14" spans="1:2">
      <c r="A694" s="563"/>
      <c r="B694" s="563"/>
    </row>
    <row r="695" ht="14" spans="1:2">
      <c r="A695" s="563"/>
      <c r="B695" s="563"/>
    </row>
    <row r="696" ht="14" spans="1:2">
      <c r="A696" s="563"/>
      <c r="B696" s="563"/>
    </row>
    <row r="697" ht="14" spans="1:2">
      <c r="A697" s="563"/>
      <c r="B697" s="563"/>
    </row>
    <row r="698" ht="14" spans="1:2">
      <c r="A698" s="563"/>
      <c r="B698" s="563"/>
    </row>
    <row r="699" ht="14" spans="1:2">
      <c r="A699" s="563"/>
      <c r="B699" s="563"/>
    </row>
    <row r="700" ht="14" spans="1:2">
      <c r="A700" s="563"/>
      <c r="B700" s="563"/>
    </row>
    <row r="701" ht="14" spans="1:2">
      <c r="A701" s="563"/>
      <c r="B701" s="563"/>
    </row>
    <row r="702" ht="14" spans="1:2">
      <c r="A702" s="563"/>
      <c r="B702" s="563"/>
    </row>
    <row r="703" ht="14" spans="1:2">
      <c r="A703" s="563"/>
      <c r="B703" s="563"/>
    </row>
    <row r="704" ht="14" spans="1:2">
      <c r="A704" s="563"/>
      <c r="B704" s="563"/>
    </row>
    <row r="705" ht="14" spans="1:2">
      <c r="A705" s="563"/>
      <c r="B705" s="563"/>
    </row>
    <row r="706" ht="14" spans="1:2">
      <c r="A706" s="563"/>
      <c r="B706" s="563"/>
    </row>
    <row r="707" ht="14" spans="1:2">
      <c r="A707" s="563"/>
      <c r="B707" s="563"/>
    </row>
    <row r="708" ht="14" spans="1:2">
      <c r="A708" s="563"/>
      <c r="B708" s="563"/>
    </row>
    <row r="709" ht="14" spans="1:2">
      <c r="A709" s="563"/>
      <c r="B709" s="563"/>
    </row>
    <row r="710" ht="14" spans="1:2">
      <c r="A710" s="563"/>
      <c r="B710" s="563"/>
    </row>
    <row r="711" ht="14" spans="1:2">
      <c r="A711" s="563"/>
      <c r="B711" s="563"/>
    </row>
    <row r="712" ht="14" spans="1:2">
      <c r="A712" s="563"/>
      <c r="B712" s="563"/>
    </row>
    <row r="713" ht="14" spans="1:2">
      <c r="A713" s="563"/>
      <c r="B713" s="563"/>
    </row>
    <row r="714" ht="14" spans="1:2">
      <c r="A714" s="563"/>
      <c r="B714" s="563"/>
    </row>
    <row r="715" ht="14" spans="1:2">
      <c r="A715" s="563"/>
      <c r="B715" s="563"/>
    </row>
    <row r="716" ht="14" spans="1:2">
      <c r="A716" s="563"/>
      <c r="B716" s="563"/>
    </row>
    <row r="717" ht="14" spans="1:2">
      <c r="A717" s="563"/>
      <c r="B717" s="563"/>
    </row>
    <row r="718" ht="14" spans="1:2">
      <c r="A718" s="563"/>
      <c r="B718" s="563"/>
    </row>
    <row r="719" ht="14" spans="1:2">
      <c r="A719" s="563"/>
      <c r="B719" s="563"/>
    </row>
    <row r="720" ht="14" spans="1:2">
      <c r="A720" s="563"/>
      <c r="B720" s="563"/>
    </row>
    <row r="721" ht="14" spans="1:2">
      <c r="A721" s="563"/>
      <c r="B721" s="563"/>
    </row>
    <row r="722" ht="14" spans="1:2">
      <c r="A722" s="563"/>
      <c r="B722" s="563"/>
    </row>
    <row r="723" ht="14" spans="1:2">
      <c r="A723" s="563"/>
      <c r="B723" s="563"/>
    </row>
    <row r="724" ht="14" spans="1:2">
      <c r="A724" s="563"/>
      <c r="B724" s="563"/>
    </row>
    <row r="725" ht="14" spans="1:2">
      <c r="A725" s="563"/>
      <c r="B725" s="563"/>
    </row>
    <row r="726" ht="14" spans="1:2">
      <c r="A726" s="563"/>
      <c r="B726" s="563"/>
    </row>
    <row r="727" ht="14" spans="1:2">
      <c r="A727" s="563"/>
      <c r="B727" s="563"/>
    </row>
    <row r="728" ht="14" spans="1:2">
      <c r="A728" s="563"/>
      <c r="B728" s="563"/>
    </row>
    <row r="729" ht="14" spans="1:2">
      <c r="A729" s="563"/>
      <c r="B729" s="563"/>
    </row>
    <row r="730" ht="14" spans="1:2">
      <c r="A730" s="563"/>
      <c r="B730" s="563"/>
    </row>
    <row r="731" ht="14" spans="1:2">
      <c r="A731" s="563"/>
      <c r="B731" s="563"/>
    </row>
    <row r="732" ht="14" spans="1:2">
      <c r="A732" s="563"/>
      <c r="B732" s="563"/>
    </row>
    <row r="733" ht="14" spans="1:2">
      <c r="A733" s="563"/>
      <c r="B733" s="563"/>
    </row>
    <row r="734" ht="14" spans="1:2">
      <c r="A734" s="563"/>
      <c r="B734" s="563"/>
    </row>
    <row r="735" ht="14" spans="1:2">
      <c r="A735" s="563"/>
      <c r="B735" s="563"/>
    </row>
    <row r="736" ht="14" spans="1:2">
      <c r="A736" s="563"/>
      <c r="B736" s="563"/>
    </row>
    <row r="737" ht="14" spans="1:2">
      <c r="A737" s="563"/>
      <c r="B737" s="563"/>
    </row>
    <row r="738" ht="14" spans="1:2">
      <c r="A738" s="563"/>
      <c r="B738" s="563"/>
    </row>
    <row r="739" ht="14" spans="1:2">
      <c r="A739" s="563"/>
      <c r="B739" s="563"/>
    </row>
    <row r="740" ht="14" spans="1:2">
      <c r="A740" s="563"/>
      <c r="B740" s="563"/>
    </row>
    <row r="741" ht="14" spans="1:2">
      <c r="A741" s="563"/>
      <c r="B741" s="563"/>
    </row>
    <row r="742" ht="14" spans="1:2">
      <c r="A742" s="563"/>
      <c r="B742" s="563"/>
    </row>
    <row r="743" ht="14" spans="1:2">
      <c r="A743" s="563"/>
      <c r="B743" s="563"/>
    </row>
    <row r="744" ht="14" spans="1:2">
      <c r="A744" s="563"/>
      <c r="B744" s="563"/>
    </row>
    <row r="745" ht="14" spans="1:2">
      <c r="A745" s="563"/>
      <c r="B745" s="563"/>
    </row>
    <row r="746" ht="14" spans="1:2">
      <c r="A746" s="563"/>
      <c r="B746" s="563"/>
    </row>
    <row r="747" ht="14" spans="1:2">
      <c r="A747" s="563"/>
      <c r="B747" s="563"/>
    </row>
    <row r="748" ht="14" spans="1:2">
      <c r="A748" s="563"/>
      <c r="B748" s="563"/>
    </row>
    <row r="749" ht="14" spans="1:2">
      <c r="A749" s="563"/>
      <c r="B749" s="563"/>
    </row>
    <row r="750" ht="14" spans="1:2">
      <c r="A750" s="563"/>
      <c r="B750" s="563"/>
    </row>
    <row r="751" ht="14" spans="1:2">
      <c r="A751" s="563"/>
      <c r="B751" s="563"/>
    </row>
    <row r="752" ht="14" spans="1:2">
      <c r="A752" s="563"/>
      <c r="B752" s="563"/>
    </row>
    <row r="753" ht="14" spans="1:2">
      <c r="A753" s="563"/>
      <c r="B753" s="563"/>
    </row>
    <row r="754" ht="14" spans="1:2">
      <c r="A754" s="563"/>
      <c r="B754" s="563"/>
    </row>
    <row r="755" ht="14" spans="1:2">
      <c r="A755" s="563"/>
      <c r="B755" s="563"/>
    </row>
    <row r="756" ht="14" spans="1:2">
      <c r="A756" s="563"/>
      <c r="B756" s="563"/>
    </row>
    <row r="757" ht="14" spans="1:2">
      <c r="A757" s="563"/>
      <c r="B757" s="563"/>
    </row>
    <row r="758" ht="14" spans="1:2">
      <c r="A758" s="563"/>
      <c r="B758" s="563"/>
    </row>
    <row r="759" ht="14" spans="1:2">
      <c r="A759" s="563"/>
      <c r="B759" s="563"/>
    </row>
    <row r="760" ht="14" spans="1:2">
      <c r="A760" s="563"/>
      <c r="B760" s="563"/>
    </row>
    <row r="761" ht="14" spans="1:2">
      <c r="A761" s="563"/>
      <c r="B761" s="563"/>
    </row>
    <row r="762" ht="14" spans="1:2">
      <c r="A762" s="563"/>
      <c r="B762" s="563"/>
    </row>
    <row r="763" ht="14" spans="1:2">
      <c r="A763" s="563"/>
      <c r="B763" s="563"/>
    </row>
    <row r="764" ht="14" spans="1:2">
      <c r="A764" s="563"/>
      <c r="B764" s="563"/>
    </row>
    <row r="765" ht="14" spans="1:2">
      <c r="A765" s="563"/>
      <c r="B765" s="563"/>
    </row>
    <row r="766" ht="14" spans="1:2">
      <c r="A766" s="563"/>
      <c r="B766" s="563"/>
    </row>
    <row r="767" ht="14" spans="1:2">
      <c r="A767" s="563"/>
      <c r="B767" s="563"/>
    </row>
    <row r="768" ht="14" spans="1:2">
      <c r="A768" s="563"/>
      <c r="B768" s="563"/>
    </row>
    <row r="769" ht="14" spans="1:2">
      <c r="A769" s="563"/>
      <c r="B769" s="563"/>
    </row>
    <row r="770" ht="14" spans="1:2">
      <c r="A770" s="563"/>
      <c r="B770" s="563"/>
    </row>
    <row r="771" ht="14" spans="1:2">
      <c r="A771" s="563"/>
      <c r="B771" s="563"/>
    </row>
    <row r="772" ht="14" spans="1:2">
      <c r="A772" s="563"/>
      <c r="B772" s="563"/>
    </row>
    <row r="773" ht="14" spans="1:2">
      <c r="A773" s="563"/>
      <c r="B773" s="563"/>
    </row>
    <row r="774" ht="14" spans="1:2">
      <c r="A774" s="563"/>
      <c r="B774" s="563"/>
    </row>
    <row r="775" ht="14" spans="1:2">
      <c r="A775" s="563"/>
      <c r="B775" s="563"/>
    </row>
    <row r="776" ht="14" spans="1:2">
      <c r="A776" s="563"/>
      <c r="B776" s="563"/>
    </row>
    <row r="777" ht="14" spans="1:2">
      <c r="A777" s="563"/>
      <c r="B777" s="563"/>
    </row>
    <row r="778" ht="14" spans="1:2">
      <c r="A778" s="563"/>
      <c r="B778" s="563"/>
    </row>
    <row r="779" ht="14" spans="1:2">
      <c r="A779" s="563"/>
      <c r="B779" s="563"/>
    </row>
    <row r="780" ht="14" spans="1:2">
      <c r="A780" s="563"/>
      <c r="B780" s="563"/>
    </row>
    <row r="781" ht="14" spans="1:2">
      <c r="A781" s="563"/>
      <c r="B781" s="563"/>
    </row>
    <row r="782" ht="14" spans="1:2">
      <c r="A782" s="563"/>
      <c r="B782" s="563"/>
    </row>
    <row r="783" ht="14" spans="1:2">
      <c r="A783" s="563"/>
      <c r="B783" s="563"/>
    </row>
    <row r="784" ht="14" spans="1:2">
      <c r="A784" s="563"/>
      <c r="B784" s="563"/>
    </row>
    <row r="785" ht="14" spans="1:2">
      <c r="A785" s="563"/>
      <c r="B785" s="563"/>
    </row>
    <row r="786" ht="14" spans="1:2">
      <c r="A786" s="563"/>
      <c r="B786" s="563"/>
    </row>
    <row r="787" ht="14" spans="1:2">
      <c r="A787" s="563"/>
      <c r="B787" s="563"/>
    </row>
    <row r="788" ht="14" spans="1:2">
      <c r="A788" s="563"/>
      <c r="B788" s="563"/>
    </row>
    <row r="789" ht="14" spans="1:2">
      <c r="A789" s="563"/>
      <c r="B789" s="563"/>
    </row>
    <row r="790" ht="14" spans="1:2">
      <c r="A790" s="563"/>
      <c r="B790" s="563"/>
    </row>
    <row r="791" ht="14" spans="1:2">
      <c r="A791" s="563"/>
      <c r="B791" s="563"/>
    </row>
    <row r="792" ht="14" spans="1:2">
      <c r="A792" s="563"/>
      <c r="B792" s="563"/>
    </row>
    <row r="793" ht="14" spans="1:2">
      <c r="A793" s="563"/>
      <c r="B793" s="563"/>
    </row>
    <row r="794" ht="14" spans="1:2">
      <c r="A794" s="563"/>
      <c r="B794" s="563"/>
    </row>
    <row r="795" ht="14" spans="1:2">
      <c r="A795" s="563"/>
      <c r="B795" s="563"/>
    </row>
    <row r="796" ht="14" spans="1:2">
      <c r="A796" s="563"/>
      <c r="B796" s="563"/>
    </row>
    <row r="797" ht="14" spans="1:2">
      <c r="A797" s="563"/>
      <c r="B797" s="563"/>
    </row>
    <row r="798" ht="14" spans="1:2">
      <c r="A798" s="563"/>
      <c r="B798" s="563"/>
    </row>
    <row r="799" ht="14" spans="1:2">
      <c r="A799" s="563"/>
      <c r="B799" s="563"/>
    </row>
    <row r="800" ht="14" spans="1:2">
      <c r="A800" s="563"/>
      <c r="B800" s="563"/>
    </row>
    <row r="801" ht="14" spans="1:2">
      <c r="A801" s="563"/>
      <c r="B801" s="563"/>
    </row>
    <row r="802" ht="14" spans="1:2">
      <c r="A802" s="563"/>
      <c r="B802" s="563"/>
    </row>
    <row r="803" ht="14" spans="1:2">
      <c r="A803" s="563"/>
      <c r="B803" s="563"/>
    </row>
    <row r="804" ht="14" spans="1:2">
      <c r="A804" s="563"/>
      <c r="B804" s="563"/>
    </row>
    <row r="805" ht="14" spans="1:2">
      <c r="A805" s="563"/>
      <c r="B805" s="563"/>
    </row>
    <row r="806" ht="14" spans="1:2">
      <c r="A806" s="563"/>
      <c r="B806" s="563"/>
    </row>
    <row r="807" ht="14" spans="1:2">
      <c r="A807" s="563"/>
      <c r="B807" s="563"/>
    </row>
    <row r="808" ht="14" spans="1:2">
      <c r="A808" s="563"/>
      <c r="B808" s="563"/>
    </row>
    <row r="809" ht="14" spans="1:2">
      <c r="A809" s="563"/>
      <c r="B809" s="563"/>
    </row>
    <row r="810" ht="14" spans="1:2">
      <c r="A810" s="563"/>
      <c r="B810" s="563"/>
    </row>
    <row r="811" ht="14" spans="1:2">
      <c r="A811" s="563"/>
      <c r="B811" s="563"/>
    </row>
    <row r="812" ht="14" spans="1:2">
      <c r="A812" s="563"/>
      <c r="B812" s="563"/>
    </row>
    <row r="813" ht="14" spans="1:2">
      <c r="A813" s="563"/>
      <c r="B813" s="563"/>
    </row>
    <row r="814" ht="14" spans="1:2">
      <c r="A814" s="563"/>
      <c r="B814" s="563"/>
    </row>
    <row r="815" ht="14" spans="1:2">
      <c r="A815" s="563"/>
      <c r="B815" s="563"/>
    </row>
    <row r="816" ht="14" spans="1:2">
      <c r="A816" s="563"/>
      <c r="B816" s="563"/>
    </row>
    <row r="817" ht="14" spans="1:2">
      <c r="A817" s="563"/>
      <c r="B817" s="563"/>
    </row>
    <row r="818" ht="14" spans="1:2">
      <c r="A818" s="563"/>
      <c r="B818" s="563"/>
    </row>
    <row r="819" ht="14" spans="1:2">
      <c r="A819" s="563"/>
      <c r="B819" s="563"/>
    </row>
    <row r="820" ht="14" spans="1:2">
      <c r="A820" s="563"/>
      <c r="B820" s="563"/>
    </row>
    <row r="821" ht="14" spans="1:2">
      <c r="A821" s="563"/>
      <c r="B821" s="563"/>
    </row>
    <row r="822" ht="14" spans="1:2">
      <c r="A822" s="563"/>
      <c r="B822" s="563"/>
    </row>
    <row r="823" ht="14" spans="1:2">
      <c r="A823" s="563"/>
      <c r="B823" s="563"/>
    </row>
    <row r="824" ht="14" spans="1:2">
      <c r="A824" s="563"/>
      <c r="B824" s="563"/>
    </row>
    <row r="825" ht="14" spans="1:2">
      <c r="A825" s="563"/>
      <c r="B825" s="563"/>
    </row>
    <row r="826" ht="14" spans="1:2">
      <c r="A826" s="563"/>
      <c r="B826" s="563"/>
    </row>
    <row r="827" ht="14" spans="1:2">
      <c r="A827" s="563"/>
      <c r="B827" s="563"/>
    </row>
    <row r="828" ht="14" spans="1:2">
      <c r="A828" s="563"/>
      <c r="B828" s="563"/>
    </row>
    <row r="829" ht="14" spans="1:2">
      <c r="A829" s="563"/>
      <c r="B829" s="563"/>
    </row>
    <row r="830" ht="14" spans="1:2">
      <c r="A830" s="563"/>
      <c r="B830" s="563"/>
    </row>
    <row r="831" ht="14" spans="1:2">
      <c r="A831" s="563"/>
      <c r="B831" s="563"/>
    </row>
    <row r="832" ht="14" spans="1:2">
      <c r="A832" s="563"/>
      <c r="B832" s="563"/>
    </row>
    <row r="833" ht="14" spans="1:2">
      <c r="A833" s="563"/>
      <c r="B833" s="563"/>
    </row>
    <row r="834" ht="14" spans="1:2">
      <c r="A834" s="563"/>
      <c r="B834" s="563"/>
    </row>
    <row r="835" ht="14" spans="1:2">
      <c r="A835" s="563"/>
      <c r="B835" s="563"/>
    </row>
    <row r="836" ht="14" spans="1:2">
      <c r="A836" s="563"/>
      <c r="B836" s="563"/>
    </row>
    <row r="837" ht="14" spans="1:2">
      <c r="A837" s="563"/>
      <c r="B837" s="563"/>
    </row>
    <row r="838" ht="14" spans="1:2">
      <c r="A838" s="563"/>
      <c r="B838" s="563"/>
    </row>
    <row r="839" ht="14" spans="1:2">
      <c r="A839" s="563"/>
      <c r="B839" s="563"/>
    </row>
    <row r="840" ht="14" spans="1:2">
      <c r="A840" s="563"/>
      <c r="B840" s="563"/>
    </row>
    <row r="841" ht="14" spans="1:2">
      <c r="A841" s="563"/>
      <c r="B841" s="563"/>
    </row>
    <row r="842" ht="14" spans="1:2">
      <c r="A842" s="563"/>
      <c r="B842" s="563"/>
    </row>
    <row r="843" ht="14" spans="1:2">
      <c r="A843" s="563"/>
      <c r="B843" s="563"/>
    </row>
    <row r="844" ht="14" spans="1:2">
      <c r="A844" s="563"/>
      <c r="B844" s="563"/>
    </row>
    <row r="845" ht="14" spans="1:2">
      <c r="A845" s="563"/>
      <c r="B845" s="563"/>
    </row>
    <row r="846" ht="14" spans="1:2">
      <c r="A846" s="563"/>
      <c r="B846" s="563"/>
    </row>
    <row r="847" ht="14" spans="1:2">
      <c r="A847" s="563"/>
      <c r="B847" s="563"/>
    </row>
    <row r="848" ht="14" spans="1:2">
      <c r="A848" s="563"/>
      <c r="B848" s="563"/>
    </row>
    <row r="849" ht="14" spans="1:2">
      <c r="A849" s="563"/>
      <c r="B849" s="563"/>
    </row>
    <row r="850" ht="14" spans="1:2">
      <c r="A850" s="563"/>
      <c r="B850" s="563"/>
    </row>
    <row r="851" ht="14" spans="1:2">
      <c r="A851" s="563"/>
      <c r="B851" s="563"/>
    </row>
    <row r="852" ht="14" spans="1:2">
      <c r="A852" s="563"/>
      <c r="B852" s="563"/>
    </row>
    <row r="853" ht="14" spans="1:2">
      <c r="A853" s="563"/>
      <c r="B853" s="563"/>
    </row>
    <row r="854" ht="14" spans="1:2">
      <c r="A854" s="563"/>
      <c r="B854" s="563"/>
    </row>
    <row r="855" ht="14" spans="1:2">
      <c r="A855" s="563"/>
      <c r="B855" s="563"/>
    </row>
    <row r="856" ht="14" spans="1:2">
      <c r="A856" s="563"/>
      <c r="B856" s="563"/>
    </row>
    <row r="857" ht="14" spans="1:2">
      <c r="A857" s="563"/>
      <c r="B857" s="563"/>
    </row>
    <row r="858" ht="14" spans="1:2">
      <c r="A858" s="563"/>
      <c r="B858" s="563"/>
    </row>
    <row r="859" ht="14" spans="1:2">
      <c r="A859" s="563"/>
      <c r="B859" s="563"/>
    </row>
    <row r="860" ht="14" spans="1:2">
      <c r="A860" s="563"/>
      <c r="B860" s="563"/>
    </row>
    <row r="861" ht="14" spans="1:2">
      <c r="A861" s="563"/>
      <c r="B861" s="563"/>
    </row>
    <row r="862" ht="14" spans="1:2">
      <c r="A862" s="563"/>
      <c r="B862" s="563"/>
    </row>
    <row r="863" ht="14" spans="1:2">
      <c r="A863" s="563"/>
      <c r="B863" s="563"/>
    </row>
    <row r="864" ht="14" spans="1:2">
      <c r="A864" s="563"/>
      <c r="B864" s="563"/>
    </row>
    <row r="865" ht="14" spans="1:2">
      <c r="A865" s="563"/>
      <c r="B865" s="563"/>
    </row>
    <row r="866" ht="14" spans="1:2">
      <c r="A866" s="563"/>
      <c r="B866" s="563"/>
    </row>
    <row r="867" ht="14" spans="1:2">
      <c r="A867" s="563"/>
      <c r="B867" s="563"/>
    </row>
    <row r="868" ht="14" spans="1:2">
      <c r="A868" s="563"/>
      <c r="B868" s="563"/>
    </row>
    <row r="869" ht="14" spans="1:2">
      <c r="A869" s="563"/>
      <c r="B869" s="563"/>
    </row>
    <row r="870" ht="14" spans="1:2">
      <c r="A870" s="563"/>
      <c r="B870" s="563"/>
    </row>
    <row r="871" ht="14" spans="1:2">
      <c r="A871" s="563"/>
      <c r="B871" s="563"/>
    </row>
    <row r="872" ht="14" spans="1:2">
      <c r="A872" s="563"/>
      <c r="B872" s="563"/>
    </row>
    <row r="873" ht="14" spans="1:2">
      <c r="A873" s="563"/>
      <c r="B873" s="563"/>
    </row>
    <row r="874" ht="14" spans="1:2">
      <c r="A874" s="563"/>
      <c r="B874" s="563"/>
    </row>
    <row r="875" ht="14" spans="1:2">
      <c r="A875" s="563"/>
      <c r="B875" s="563"/>
    </row>
    <row r="876" ht="14" spans="1:2">
      <c r="A876" s="563"/>
      <c r="B876" s="563"/>
    </row>
    <row r="877" ht="14" spans="1:2">
      <c r="A877" s="563"/>
      <c r="B877" s="563"/>
    </row>
    <row r="878" ht="14" spans="1:2">
      <c r="A878" s="563"/>
      <c r="B878" s="563"/>
    </row>
    <row r="879" ht="14" spans="1:2">
      <c r="A879" s="563"/>
      <c r="B879" s="563"/>
    </row>
    <row r="880" ht="14" spans="1:2">
      <c r="A880" s="563"/>
      <c r="B880" s="563"/>
    </row>
    <row r="881" ht="14" spans="1:2">
      <c r="A881" s="563"/>
      <c r="B881" s="563"/>
    </row>
    <row r="882" ht="14" spans="1:2">
      <c r="A882" s="563"/>
      <c r="B882" s="563"/>
    </row>
    <row r="883" ht="14" spans="1:2">
      <c r="A883" s="563"/>
      <c r="B883" s="563"/>
    </row>
    <row r="884" ht="14" spans="1:2">
      <c r="A884" s="563"/>
      <c r="B884" s="563"/>
    </row>
    <row r="885" ht="14" spans="1:2">
      <c r="A885" s="563"/>
      <c r="B885" s="563"/>
    </row>
    <row r="886" ht="14" spans="1:2">
      <c r="A886" s="563"/>
      <c r="B886" s="563"/>
    </row>
    <row r="887" ht="14" spans="1:2">
      <c r="A887" s="563"/>
      <c r="B887" s="563"/>
    </row>
    <row r="888" ht="14" spans="1:2">
      <c r="A888" s="563"/>
      <c r="B888" s="563"/>
    </row>
    <row r="889" ht="14" spans="1:2">
      <c r="A889" s="563"/>
      <c r="B889" s="563"/>
    </row>
    <row r="890" ht="14" spans="1:2">
      <c r="A890" s="563"/>
      <c r="B890" s="563"/>
    </row>
    <row r="891" ht="14" spans="1:2">
      <c r="A891" s="563"/>
      <c r="B891" s="563"/>
    </row>
    <row r="892" ht="14" spans="1:2">
      <c r="A892" s="563"/>
      <c r="B892" s="563"/>
    </row>
    <row r="893" ht="14" spans="1:2">
      <c r="A893" s="563"/>
      <c r="B893" s="563"/>
    </row>
    <row r="894" ht="14" spans="1:2">
      <c r="A894" s="563"/>
      <c r="B894" s="563"/>
    </row>
    <row r="895" ht="14" spans="1:2">
      <c r="A895" s="563"/>
      <c r="B895" s="563"/>
    </row>
    <row r="896" ht="14" spans="1:2">
      <c r="A896" s="563"/>
      <c r="B896" s="563"/>
    </row>
    <row r="897" ht="14" spans="1:2">
      <c r="A897" s="563"/>
      <c r="B897" s="563"/>
    </row>
    <row r="898" ht="14" spans="1:2">
      <c r="A898" s="563"/>
      <c r="B898" s="563"/>
    </row>
    <row r="899" ht="14" spans="1:2">
      <c r="A899" s="563"/>
      <c r="B899" s="563"/>
    </row>
    <row r="900" ht="14" spans="1:2">
      <c r="A900" s="563"/>
      <c r="B900" s="563"/>
    </row>
    <row r="901" ht="14" spans="1:2">
      <c r="A901" s="563"/>
      <c r="B901" s="563"/>
    </row>
    <row r="902" ht="14" spans="1:2">
      <c r="A902" s="563"/>
      <c r="B902" s="563"/>
    </row>
    <row r="903" ht="14" spans="1:2">
      <c r="A903" s="563"/>
      <c r="B903" s="563"/>
    </row>
    <row r="904" ht="14" spans="1:2">
      <c r="A904" s="563"/>
      <c r="B904" s="563"/>
    </row>
    <row r="905" ht="14" spans="1:2">
      <c r="A905" s="563"/>
      <c r="B905" s="563"/>
    </row>
    <row r="906" ht="14" spans="1:2">
      <c r="A906" s="563"/>
      <c r="B906" s="563"/>
    </row>
    <row r="907" ht="14" spans="1:2">
      <c r="A907" s="563"/>
      <c r="B907" s="563"/>
    </row>
    <row r="908" ht="14" spans="1:2">
      <c r="A908" s="563"/>
      <c r="B908" s="563"/>
    </row>
    <row r="909" ht="14" spans="1:2">
      <c r="A909" s="563"/>
      <c r="B909" s="563"/>
    </row>
    <row r="910" ht="14" spans="1:2">
      <c r="A910" s="563"/>
      <c r="B910" s="563"/>
    </row>
    <row r="911" ht="14" spans="1:2">
      <c r="A911" s="563"/>
      <c r="B911" s="563"/>
    </row>
    <row r="912" ht="14" spans="1:2">
      <c r="A912" s="563"/>
      <c r="B912" s="563"/>
    </row>
    <row r="913" ht="14" spans="1:2">
      <c r="A913" s="563"/>
      <c r="B913" s="563"/>
    </row>
    <row r="914" ht="14" spans="1:2">
      <c r="A914" s="563"/>
      <c r="B914" s="563"/>
    </row>
    <row r="915" ht="14" spans="1:2">
      <c r="A915" s="563"/>
      <c r="B915" s="563"/>
    </row>
    <row r="916" ht="14" spans="1:2">
      <c r="A916" s="563"/>
      <c r="B916" s="563"/>
    </row>
    <row r="917" ht="14" spans="1:2">
      <c r="A917" s="563"/>
      <c r="B917" s="563"/>
    </row>
    <row r="918" ht="14" spans="1:2">
      <c r="A918" s="563"/>
      <c r="B918" s="563"/>
    </row>
    <row r="919" ht="14" spans="1:2">
      <c r="A919" s="563"/>
      <c r="B919" s="563"/>
    </row>
    <row r="920" ht="14" spans="1:2">
      <c r="A920" s="563"/>
      <c r="B920" s="563"/>
    </row>
    <row r="921" ht="14" spans="1:2">
      <c r="A921" s="563"/>
      <c r="B921" s="563"/>
    </row>
    <row r="922" ht="14" spans="1:2">
      <c r="A922" s="563"/>
      <c r="B922" s="563"/>
    </row>
    <row r="923" ht="14" spans="1:2">
      <c r="A923" s="563"/>
      <c r="B923" s="563"/>
    </row>
    <row r="924" ht="14" spans="1:2">
      <c r="A924" s="563"/>
      <c r="B924" s="563"/>
    </row>
    <row r="925" ht="14" spans="1:2">
      <c r="A925" s="563"/>
      <c r="B925" s="563"/>
    </row>
    <row r="926" ht="14" spans="1:2">
      <c r="A926" s="563"/>
      <c r="B926" s="563"/>
    </row>
    <row r="927" ht="14" spans="1:2">
      <c r="A927" s="563"/>
      <c r="B927" s="563"/>
    </row>
    <row r="928" ht="14" spans="1:2">
      <c r="A928" s="563"/>
      <c r="B928" s="563"/>
    </row>
    <row r="929" ht="14" spans="1:2">
      <c r="A929" s="563"/>
      <c r="B929" s="563"/>
    </row>
    <row r="930" ht="14" spans="1:2">
      <c r="A930" s="563"/>
      <c r="B930" s="563"/>
    </row>
    <row r="931" ht="14" spans="1:2">
      <c r="A931" s="563"/>
      <c r="B931" s="563"/>
    </row>
    <row r="932" ht="14" spans="1:2">
      <c r="A932" s="563"/>
      <c r="B932" s="563"/>
    </row>
    <row r="933" ht="14" spans="1:2">
      <c r="A933" s="563"/>
      <c r="B933" s="563"/>
    </row>
    <row r="934" ht="14" spans="1:2">
      <c r="A934" s="563"/>
      <c r="B934" s="563"/>
    </row>
    <row r="935" ht="14" spans="1:2">
      <c r="A935" s="563"/>
      <c r="B935" s="563"/>
    </row>
    <row r="936" ht="14" spans="1:2">
      <c r="A936" s="563"/>
      <c r="B936" s="563"/>
    </row>
    <row r="937" ht="14" spans="1:2">
      <c r="A937" s="563"/>
      <c r="B937" s="563"/>
    </row>
    <row r="938" ht="14" spans="1:2">
      <c r="A938" s="563"/>
      <c r="B938" s="563"/>
    </row>
    <row r="939" ht="14" spans="1:2">
      <c r="A939" s="563"/>
      <c r="B939" s="563"/>
    </row>
    <row r="940" ht="14" spans="1:2">
      <c r="A940" s="563"/>
      <c r="B940" s="563"/>
    </row>
    <row r="941" ht="14" spans="1:2">
      <c r="A941" s="563"/>
      <c r="B941" s="563"/>
    </row>
    <row r="942" ht="14" spans="1:2">
      <c r="A942" s="563"/>
      <c r="B942" s="563"/>
    </row>
    <row r="943" ht="14" spans="1:2">
      <c r="A943" s="563"/>
      <c r="B943" s="563"/>
    </row>
    <row r="944" ht="14" spans="1:2">
      <c r="A944" s="563"/>
      <c r="B944" s="563"/>
    </row>
    <row r="945" ht="14" spans="1:2">
      <c r="A945" s="563"/>
      <c r="B945" s="563"/>
    </row>
    <row r="946" ht="14" spans="1:2">
      <c r="A946" s="563"/>
      <c r="B946" s="563"/>
    </row>
    <row r="947" ht="14" spans="1:2">
      <c r="A947" s="563"/>
      <c r="B947" s="563"/>
    </row>
    <row r="948" ht="14" spans="1:2">
      <c r="A948" s="563"/>
      <c r="B948" s="563"/>
    </row>
    <row r="949" ht="14" spans="1:2">
      <c r="A949" s="563"/>
      <c r="B949" s="563"/>
    </row>
    <row r="950" ht="14" spans="1:2">
      <c r="A950" s="563"/>
      <c r="B950" s="563"/>
    </row>
    <row r="951" ht="14" spans="1:2">
      <c r="A951" s="563"/>
      <c r="B951" s="563"/>
    </row>
    <row r="952" ht="14" spans="1:2">
      <c r="A952" s="563"/>
      <c r="B952" s="563"/>
    </row>
    <row r="953" ht="14" spans="1:2">
      <c r="A953" s="563"/>
      <c r="B953" s="563"/>
    </row>
    <row r="954" ht="14" spans="1:2">
      <c r="A954" s="563"/>
      <c r="B954" s="563"/>
    </row>
    <row r="955" ht="14" spans="1:2">
      <c r="A955" s="563"/>
      <c r="B955" s="563"/>
    </row>
    <row r="956" ht="14" spans="1:2">
      <c r="A956" s="563"/>
      <c r="B956" s="563"/>
    </row>
    <row r="957" ht="14" spans="1:2">
      <c r="A957" s="563"/>
      <c r="B957" s="563"/>
    </row>
    <row r="958" ht="14" spans="1:2">
      <c r="A958" s="563"/>
      <c r="B958" s="563"/>
    </row>
    <row r="959" ht="14" spans="1:2">
      <c r="A959" s="563"/>
      <c r="B959" s="563"/>
    </row>
    <row r="960" ht="14" spans="1:2">
      <c r="A960" s="563"/>
      <c r="B960" s="563"/>
    </row>
    <row r="961" ht="14" spans="1:2">
      <c r="A961" s="563"/>
      <c r="B961" s="563"/>
    </row>
    <row r="962" ht="14" spans="1:2">
      <c r="A962" s="563"/>
      <c r="B962" s="563"/>
    </row>
    <row r="963" ht="14" spans="1:2">
      <c r="A963" s="563"/>
      <c r="B963" s="563"/>
    </row>
    <row r="964" ht="14" spans="1:2">
      <c r="A964" s="563"/>
      <c r="B964" s="563"/>
    </row>
    <row r="965" ht="14" spans="1:2">
      <c r="A965" s="563"/>
      <c r="B965" s="563"/>
    </row>
    <row r="966" ht="14" spans="1:2">
      <c r="A966" s="563"/>
      <c r="B966" s="563"/>
    </row>
    <row r="967" ht="14" spans="1:2">
      <c r="A967" s="563"/>
      <c r="B967" s="563"/>
    </row>
    <row r="968" ht="14" spans="1:2">
      <c r="A968" s="563"/>
      <c r="B968" s="563"/>
    </row>
    <row r="969" ht="14" spans="1:2">
      <c r="A969" s="563"/>
      <c r="B969" s="563"/>
    </row>
    <row r="970" ht="14" spans="1:2">
      <c r="A970" s="563"/>
      <c r="B970" s="563"/>
    </row>
    <row r="971" ht="14" spans="1:2">
      <c r="A971" s="563"/>
      <c r="B971" s="563"/>
    </row>
    <row r="972" ht="14" spans="1:2">
      <c r="A972" s="563"/>
      <c r="B972" s="563"/>
    </row>
    <row r="973" ht="14" spans="1:2">
      <c r="A973" s="563"/>
      <c r="B973" s="563"/>
    </row>
    <row r="974" ht="14" spans="1:2">
      <c r="A974" s="563"/>
      <c r="B974" s="563"/>
    </row>
    <row r="975" ht="14" spans="1:2">
      <c r="A975" s="563"/>
      <c r="B975" s="563"/>
    </row>
    <row r="976" ht="14" spans="1:2">
      <c r="A976" s="563"/>
      <c r="B976" s="563"/>
    </row>
    <row r="977" ht="14" spans="1:2">
      <c r="A977" s="563"/>
      <c r="B977" s="563"/>
    </row>
    <row r="978" ht="14" spans="1:2">
      <c r="A978" s="563"/>
      <c r="B978" s="563"/>
    </row>
    <row r="979" ht="14" spans="1:2">
      <c r="A979" s="563"/>
      <c r="B979" s="563"/>
    </row>
    <row r="980" ht="14" spans="1:2">
      <c r="A980" s="563"/>
      <c r="B980" s="563"/>
    </row>
    <row r="981" ht="14" spans="1:2">
      <c r="A981" s="563"/>
      <c r="B981" s="563"/>
    </row>
    <row r="982" ht="14" spans="1:2">
      <c r="A982" s="563"/>
      <c r="B982" s="563"/>
    </row>
    <row r="983" ht="14" spans="1:2">
      <c r="A983" s="563"/>
      <c r="B983" s="563"/>
    </row>
    <row r="984" ht="14" spans="1:2">
      <c r="A984" s="563"/>
      <c r="B984" s="563"/>
    </row>
    <row r="985" ht="14" spans="1:2">
      <c r="A985" s="563"/>
      <c r="B985" s="563"/>
    </row>
    <row r="986" ht="14" spans="1:2">
      <c r="A986" s="563"/>
      <c r="B986" s="563"/>
    </row>
    <row r="987" ht="14" spans="1:2">
      <c r="A987" s="563"/>
      <c r="B987" s="563"/>
    </row>
    <row r="988" ht="14" spans="1:2">
      <c r="A988" s="563"/>
      <c r="B988" s="563"/>
    </row>
    <row r="989" ht="14" spans="1:2">
      <c r="A989" s="563"/>
      <c r="B989" s="563"/>
    </row>
    <row r="990" ht="14" spans="1:2">
      <c r="A990" s="563"/>
      <c r="B990" s="563"/>
    </row>
    <row r="991" ht="14" spans="1:2">
      <c r="A991" s="563"/>
      <c r="B991" s="563"/>
    </row>
    <row r="992" ht="14" spans="1:2">
      <c r="A992" s="563"/>
      <c r="B992" s="563"/>
    </row>
    <row r="993" ht="14" spans="1:2">
      <c r="A993" s="563"/>
      <c r="B993" s="563"/>
    </row>
    <row r="994" ht="14" spans="1:2">
      <c r="A994" s="563"/>
      <c r="B994" s="563"/>
    </row>
    <row r="995" ht="14" spans="1:2">
      <c r="A995" s="563"/>
      <c r="B995" s="563"/>
    </row>
    <row r="996" ht="14" spans="1:2">
      <c r="A996" s="563"/>
      <c r="B996" s="563"/>
    </row>
    <row r="997" ht="14" spans="1:2">
      <c r="A997" s="563"/>
      <c r="B997" s="563"/>
    </row>
    <row r="998" ht="14" spans="1:2">
      <c r="A998" s="563"/>
      <c r="B998" s="563"/>
    </row>
    <row r="999" ht="14" spans="1:2">
      <c r="A999" s="563"/>
      <c r="B999" s="563"/>
    </row>
    <row r="1000" ht="14" spans="1:2">
      <c r="A1000" s="563"/>
      <c r="B1000" s="563"/>
    </row>
  </sheetData>
  <sheetProtection password="CED0" sheet="1" objects="1" scenarios="1"/>
  <mergeCells count="7">
    <mergeCell ref="D8:G8"/>
    <mergeCell ref="D9:G9"/>
    <mergeCell ref="D10:G10"/>
    <mergeCell ref="F41:G41"/>
    <mergeCell ref="D44:G44"/>
    <mergeCell ref="G46:H46"/>
    <mergeCell ref="G47:H47"/>
  </mergeCells>
  <pageMargins left="1.18110236220472" right="0.984251968503937" top="0.984251968503937" bottom="0.984251968503937" header="0.31496062992126" footer="0.31496062992126"/>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J1000"/>
  <sheetViews>
    <sheetView showGridLines="0" showRowColHeaders="0" workbookViewId="0">
      <selection activeCell="A1" sqref="A1"/>
    </sheetView>
  </sheetViews>
  <sheetFormatPr defaultColWidth="0" defaultRowHeight="14" customHeight="1" zeroHeight="1"/>
  <cols>
    <col min="1" max="1" width="34" customWidth="1"/>
    <col min="2" max="2" width="1.63636363636364" customWidth="1"/>
    <col min="3" max="3" width="1.36363636363636" style="578" customWidth="1"/>
    <col min="4" max="4" width="3.45454545454545" style="578" customWidth="1"/>
    <col min="5" max="5" width="3.72727272727273" style="578" customWidth="1"/>
    <col min="6" max="6" width="3.27272727272727" style="578" customWidth="1"/>
    <col min="7" max="7" width="18.8181818181818" style="578" customWidth="1"/>
    <col min="8" max="8" width="2" style="578" customWidth="1"/>
    <col min="9" max="9" width="43.3636363636364" style="578" customWidth="1"/>
    <col min="10" max="10" width="2.72727272727273" style="578" customWidth="1"/>
    <col min="11" max="11" width="14.4545454545455" style="578" customWidth="1"/>
    <col min="12" max="16384" width="14.4545454545455" style="578" hidden="1"/>
  </cols>
  <sheetData>
    <row r="1" s="578" customFormat="1"/>
    <row r="2" s="578" customFormat="1"/>
    <row r="3" s="578" customFormat="1"/>
    <row r="4" s="578" customFormat="1" ht="14.5" spans="4:4">
      <c r="D4" s="579" t="s">
        <v>98</v>
      </c>
    </row>
    <row r="5" s="578" customFormat="1" ht="15.5" spans="3:3">
      <c r="C5" s="580" t="s">
        <v>1</v>
      </c>
    </row>
    <row r="6" s="578" customFormat="1" ht="15.5" spans="3:3">
      <c r="C6" s="580" t="s">
        <v>174</v>
      </c>
    </row>
    <row r="7" s="578" customFormat="1" ht="20" spans="3:3">
      <c r="C7" s="581" t="s">
        <v>175</v>
      </c>
    </row>
    <row r="8" s="578" customFormat="1" ht="20.75" spans="3:10">
      <c r="C8" s="581"/>
      <c r="D8" s="581"/>
      <c r="E8" s="581"/>
      <c r="F8" s="581"/>
      <c r="G8" s="581"/>
      <c r="H8" s="581"/>
      <c r="I8" s="581"/>
      <c r="J8" s="581"/>
    </row>
    <row r="9" s="578" customFormat="1" ht="15.5" spans="3:10">
      <c r="C9" s="582"/>
      <c r="D9" s="583" t="s">
        <v>98</v>
      </c>
      <c r="E9" s="584"/>
      <c r="F9" s="584"/>
      <c r="G9" s="584"/>
      <c r="H9" s="583"/>
      <c r="I9" s="583"/>
      <c r="J9" s="593"/>
    </row>
    <row r="10" s="578" customFormat="1" ht="15.5" spans="3:10">
      <c r="C10" s="585"/>
      <c r="D10" s="825" t="s">
        <v>176</v>
      </c>
      <c r="E10" s="587" t="s">
        <v>177</v>
      </c>
      <c r="F10" s="587"/>
      <c r="G10" s="587"/>
      <c r="H10" s="826" t="s">
        <v>21</v>
      </c>
      <c r="I10" s="594" t="s">
        <v>178</v>
      </c>
      <c r="J10" s="595"/>
    </row>
    <row r="11" s="578" customFormat="1" ht="15.5" spans="3:10">
      <c r="C11" s="585"/>
      <c r="D11" s="825" t="s">
        <v>179</v>
      </c>
      <c r="E11" s="587" t="s">
        <v>180</v>
      </c>
      <c r="F11" s="587"/>
      <c r="G11" s="587"/>
      <c r="H11" s="826" t="s">
        <v>21</v>
      </c>
      <c r="I11" s="596" t="s">
        <v>181</v>
      </c>
      <c r="J11" s="595"/>
    </row>
    <row r="12" s="578" customFormat="1" ht="15.5" spans="3:10">
      <c r="C12" s="585"/>
      <c r="D12" s="825" t="s">
        <v>182</v>
      </c>
      <c r="E12" s="587" t="s">
        <v>183</v>
      </c>
      <c r="F12" s="587"/>
      <c r="G12" s="587"/>
      <c r="H12" s="826" t="s">
        <v>21</v>
      </c>
      <c r="I12" s="594" t="s">
        <v>184</v>
      </c>
      <c r="J12" s="597"/>
    </row>
    <row r="13" s="578" customFormat="1" ht="15.5" spans="3:10">
      <c r="C13" s="585"/>
      <c r="D13" s="825" t="s">
        <v>185</v>
      </c>
      <c r="E13" s="587" t="s">
        <v>186</v>
      </c>
      <c r="F13" s="587"/>
      <c r="G13" s="587"/>
      <c r="H13" s="826" t="s">
        <v>21</v>
      </c>
      <c r="I13" s="594" t="s">
        <v>178</v>
      </c>
      <c r="J13" s="595"/>
    </row>
    <row r="14" s="578" customFormat="1" ht="15.5" spans="3:10">
      <c r="C14" s="585"/>
      <c r="D14" s="825" t="s">
        <v>187</v>
      </c>
      <c r="E14" s="587" t="s">
        <v>188</v>
      </c>
      <c r="F14" s="587"/>
      <c r="G14" s="587"/>
      <c r="H14" s="826" t="s">
        <v>21</v>
      </c>
      <c r="I14" s="594" t="s">
        <v>178</v>
      </c>
      <c r="J14" s="595"/>
    </row>
    <row r="15" s="578" customFormat="1" ht="15.5" spans="3:10">
      <c r="C15" s="585"/>
      <c r="D15" s="825" t="s">
        <v>189</v>
      </c>
      <c r="E15" s="587" t="s">
        <v>190</v>
      </c>
      <c r="F15" s="587"/>
      <c r="G15" s="587"/>
      <c r="H15" s="826" t="s">
        <v>21</v>
      </c>
      <c r="I15" s="598" t="s">
        <v>6</v>
      </c>
      <c r="J15" s="597"/>
    </row>
    <row r="16" s="578" customFormat="1" ht="15.5" spans="3:10">
      <c r="C16" s="585"/>
      <c r="D16" s="825" t="s">
        <v>191</v>
      </c>
      <c r="E16" s="587" t="s">
        <v>192</v>
      </c>
      <c r="F16" s="587"/>
      <c r="G16" s="587"/>
      <c r="H16" s="587"/>
      <c r="I16" s="599"/>
      <c r="J16" s="595"/>
    </row>
    <row r="17" s="578" customFormat="1" ht="15.5" spans="3:10">
      <c r="C17" s="585"/>
      <c r="D17" s="587"/>
      <c r="E17" s="587" t="s">
        <v>193</v>
      </c>
      <c r="F17" s="587" t="s">
        <v>194</v>
      </c>
      <c r="G17" s="587"/>
      <c r="H17" s="826" t="s">
        <v>21</v>
      </c>
      <c r="I17" s="594" t="s">
        <v>178</v>
      </c>
      <c r="J17" s="595"/>
    </row>
    <row r="18" s="578" customFormat="1" ht="15.5" spans="3:10">
      <c r="C18" s="585"/>
      <c r="D18" s="587" t="s">
        <v>98</v>
      </c>
      <c r="E18" s="587" t="s">
        <v>195</v>
      </c>
      <c r="F18" s="587" t="s">
        <v>196</v>
      </c>
      <c r="G18" s="587"/>
      <c r="H18" s="826" t="s">
        <v>21</v>
      </c>
      <c r="I18" s="594" t="s">
        <v>178</v>
      </c>
      <c r="J18" s="595"/>
    </row>
    <row r="19" s="578" customFormat="1" ht="15.5" spans="3:10">
      <c r="C19" s="585"/>
      <c r="D19" s="587"/>
      <c r="E19" s="587"/>
      <c r="F19" s="587"/>
      <c r="G19" s="587"/>
      <c r="H19" s="587"/>
      <c r="I19" s="594" t="s">
        <v>178</v>
      </c>
      <c r="J19" s="595"/>
    </row>
    <row r="20" s="578" customFormat="1" ht="15.5" spans="3:10">
      <c r="C20" s="585"/>
      <c r="D20" s="587" t="s">
        <v>98</v>
      </c>
      <c r="E20" s="587"/>
      <c r="F20" s="587"/>
      <c r="G20" s="587"/>
      <c r="H20" s="587"/>
      <c r="I20" s="594" t="s">
        <v>178</v>
      </c>
      <c r="J20" s="595"/>
    </row>
    <row r="21" s="578" customFormat="1" ht="15.5" spans="3:10">
      <c r="C21" s="585"/>
      <c r="D21" s="587" t="s">
        <v>98</v>
      </c>
      <c r="E21" s="587" t="s">
        <v>197</v>
      </c>
      <c r="F21" s="587" t="s">
        <v>198</v>
      </c>
      <c r="G21" s="587"/>
      <c r="H21" s="826" t="s">
        <v>21</v>
      </c>
      <c r="I21" s="594" t="s">
        <v>178</v>
      </c>
      <c r="J21" s="595"/>
    </row>
    <row r="22" s="578" customFormat="1" ht="15.5" spans="3:10">
      <c r="C22" s="585"/>
      <c r="D22" s="587"/>
      <c r="E22" s="587" t="s">
        <v>199</v>
      </c>
      <c r="F22" s="587" t="s">
        <v>200</v>
      </c>
      <c r="G22" s="587"/>
      <c r="H22" s="826" t="s">
        <v>21</v>
      </c>
      <c r="I22" s="594" t="s">
        <v>178</v>
      </c>
      <c r="J22" s="595"/>
    </row>
    <row r="23" s="578" customFormat="1" ht="15.5" spans="3:10">
      <c r="C23" s="585"/>
      <c r="D23" s="587" t="s">
        <v>98</v>
      </c>
      <c r="E23" s="587" t="s">
        <v>201</v>
      </c>
      <c r="F23" s="587" t="s">
        <v>202</v>
      </c>
      <c r="G23" s="587"/>
      <c r="H23" s="826" t="s">
        <v>21</v>
      </c>
      <c r="I23" s="594" t="s">
        <v>178</v>
      </c>
      <c r="J23" s="595"/>
    </row>
    <row r="24" s="578" customFormat="1" ht="15.5" spans="3:10">
      <c r="C24" s="585"/>
      <c r="D24" s="587"/>
      <c r="E24" s="587" t="s">
        <v>203</v>
      </c>
      <c r="F24" s="587" t="s">
        <v>204</v>
      </c>
      <c r="G24" s="587"/>
      <c r="H24" s="826" t="s">
        <v>21</v>
      </c>
      <c r="I24" s="594" t="s">
        <v>178</v>
      </c>
      <c r="J24" s="595"/>
    </row>
    <row r="25" s="578" customFormat="1" ht="15.5" spans="3:10">
      <c r="C25" s="585"/>
      <c r="D25" s="587" t="s">
        <v>98</v>
      </c>
      <c r="E25" s="587" t="s">
        <v>205</v>
      </c>
      <c r="F25" s="587" t="s">
        <v>206</v>
      </c>
      <c r="G25" s="587"/>
      <c r="H25" s="587"/>
      <c r="I25" s="599"/>
      <c r="J25" s="595"/>
    </row>
    <row r="26" s="578" customFormat="1" ht="15.5" spans="3:10">
      <c r="C26" s="585"/>
      <c r="D26" s="587"/>
      <c r="E26" s="587"/>
      <c r="F26" s="826" t="s">
        <v>15</v>
      </c>
      <c r="G26" s="587" t="s">
        <v>207</v>
      </c>
      <c r="H26" s="826" t="s">
        <v>21</v>
      </c>
      <c r="I26" s="594" t="s">
        <v>178</v>
      </c>
      <c r="J26" s="595"/>
    </row>
    <row r="27" s="578" customFormat="1" ht="15.5" spans="3:10">
      <c r="C27" s="585"/>
      <c r="D27" s="587"/>
      <c r="E27" s="587"/>
      <c r="F27" s="826" t="s">
        <v>15</v>
      </c>
      <c r="G27" s="587" t="s">
        <v>208</v>
      </c>
      <c r="H27" s="826" t="s">
        <v>21</v>
      </c>
      <c r="I27" s="594" t="s">
        <v>178</v>
      </c>
      <c r="J27" s="595"/>
    </row>
    <row r="28" s="578" customFormat="1" ht="15.5" spans="3:10">
      <c r="C28" s="585"/>
      <c r="D28" s="587" t="s">
        <v>98</v>
      </c>
      <c r="E28" s="587"/>
      <c r="F28" s="826" t="s">
        <v>209</v>
      </c>
      <c r="G28" s="587" t="s">
        <v>210</v>
      </c>
      <c r="H28" s="826" t="s">
        <v>21</v>
      </c>
      <c r="I28" s="594" t="s">
        <v>178</v>
      </c>
      <c r="J28" s="595"/>
    </row>
    <row r="29" s="578" customFormat="1" ht="15.5" spans="3:10">
      <c r="C29" s="585"/>
      <c r="D29" s="587"/>
      <c r="E29" s="587"/>
      <c r="F29" s="587"/>
      <c r="G29" s="587"/>
      <c r="H29" s="587"/>
      <c r="I29" s="594" t="s">
        <v>178</v>
      </c>
      <c r="J29" s="595"/>
    </row>
    <row r="30" s="578" customFormat="1" ht="16.25" spans="3:10">
      <c r="C30" s="588"/>
      <c r="D30" s="589" t="s">
        <v>98</v>
      </c>
      <c r="E30" s="589"/>
      <c r="F30" s="589"/>
      <c r="G30" s="589"/>
      <c r="H30" s="589"/>
      <c r="I30" s="600"/>
      <c r="J30" s="601"/>
    </row>
    <row r="31" s="578" customFormat="1" spans="3:10">
      <c r="C31" s="590" t="s">
        <v>211</v>
      </c>
      <c r="D31" s="591" t="s">
        <v>212</v>
      </c>
      <c r="E31" s="591"/>
      <c r="F31" s="591"/>
      <c r="G31" s="591"/>
      <c r="H31" s="592"/>
      <c r="I31" s="602"/>
      <c r="J31" s="603"/>
    </row>
    <row r="32" s="578" customFormat="1" spans="4:10">
      <c r="D32" s="592"/>
      <c r="E32" s="592"/>
      <c r="F32" s="592"/>
      <c r="G32" s="592"/>
      <c r="H32" s="592"/>
      <c r="I32" s="592"/>
      <c r="J32" s="592"/>
    </row>
    <row r="33" s="578" customFormat="1" spans="4:10">
      <c r="D33" s="592"/>
      <c r="E33" s="592"/>
      <c r="F33" s="592"/>
      <c r="G33" s="592"/>
      <c r="H33" s="592"/>
      <c r="I33" s="592"/>
      <c r="J33" s="592"/>
    </row>
    <row r="34" s="578" customFormat="1" spans="4:10">
      <c r="D34" s="592"/>
      <c r="E34" s="592"/>
      <c r="F34" s="592"/>
      <c r="G34" s="592"/>
      <c r="H34" s="592"/>
      <c r="I34" s="592"/>
      <c r="J34" s="592"/>
    </row>
    <row r="35" s="578" customFormat="1" spans="4:10">
      <c r="D35" s="592"/>
      <c r="E35" s="592"/>
      <c r="F35" s="592"/>
      <c r="G35" s="592"/>
      <c r="H35" s="592"/>
      <c r="I35" s="592"/>
      <c r="J35" s="592"/>
    </row>
    <row r="36" s="578" customFormat="1" spans="4:10">
      <c r="D36" s="592"/>
      <c r="E36" s="592"/>
      <c r="F36" s="592"/>
      <c r="G36" s="592"/>
      <c r="H36" s="592"/>
      <c r="I36" s="604"/>
      <c r="J36" s="592"/>
    </row>
    <row r="37" s="578" customFormat="1" spans="4:10">
      <c r="D37" s="592"/>
      <c r="E37" s="592"/>
      <c r="F37" s="592"/>
      <c r="G37" s="592"/>
      <c r="H37" s="592"/>
      <c r="I37" s="592"/>
      <c r="J37" s="592"/>
    </row>
    <row r="38" s="578" customFormat="1" spans="4:10">
      <c r="D38" s="592"/>
      <c r="E38" s="592"/>
      <c r="F38" s="592"/>
      <c r="G38" s="592"/>
      <c r="H38" s="592"/>
      <c r="I38" s="592"/>
      <c r="J38" s="592"/>
    </row>
    <row r="39" s="578" customFormat="1" spans="4:10">
      <c r="D39" s="592"/>
      <c r="E39" s="592"/>
      <c r="F39" s="592"/>
      <c r="G39" s="592"/>
      <c r="H39" s="592"/>
      <c r="I39" s="592"/>
      <c r="J39" s="592"/>
    </row>
    <row r="40" s="578" customFormat="1" spans="4:10">
      <c r="D40" s="592"/>
      <c r="E40" s="592"/>
      <c r="F40" s="592"/>
      <c r="G40" s="592"/>
      <c r="H40" s="592"/>
      <c r="I40" s="592"/>
      <c r="J40" s="592"/>
    </row>
    <row r="41" s="578" customFormat="1" spans="4:10">
      <c r="D41" s="592"/>
      <c r="E41" s="592"/>
      <c r="F41" s="592"/>
      <c r="G41" s="592"/>
      <c r="H41" s="592"/>
      <c r="I41" s="592"/>
      <c r="J41" s="592"/>
    </row>
    <row r="42" s="578" customFormat="1" spans="4:10">
      <c r="D42" s="592"/>
      <c r="E42" s="592"/>
      <c r="F42" s="592"/>
      <c r="G42" s="592"/>
      <c r="H42" s="592"/>
      <c r="I42" s="592"/>
      <c r="J42" s="592"/>
    </row>
    <row r="43" s="578" customFormat="1" spans="4:10">
      <c r="D43" s="592"/>
      <c r="E43" s="592"/>
      <c r="F43" s="592"/>
      <c r="G43" s="592"/>
      <c r="H43" s="592"/>
      <c r="I43" s="592"/>
      <c r="J43" s="592"/>
    </row>
    <row r="44" s="578" customFormat="1" spans="4:10">
      <c r="D44" s="592"/>
      <c r="E44" s="592"/>
      <c r="F44" s="592"/>
      <c r="G44" s="592"/>
      <c r="H44" s="592"/>
      <c r="I44" s="592"/>
      <c r="J44" s="592"/>
    </row>
    <row r="45" s="578" customFormat="1" spans="4:10">
      <c r="D45" s="592"/>
      <c r="E45" s="592"/>
      <c r="F45" s="592"/>
      <c r="G45" s="592"/>
      <c r="H45" s="592"/>
      <c r="I45" s="592"/>
      <c r="J45" s="592"/>
    </row>
    <row r="46" s="578" customFormat="1" spans="4:10">
      <c r="D46" s="592"/>
      <c r="E46" s="592"/>
      <c r="F46" s="592"/>
      <c r="G46" s="592"/>
      <c r="H46" s="592"/>
      <c r="I46" s="592"/>
      <c r="J46" s="592"/>
    </row>
    <row r="47" s="578" customFormat="1" spans="4:10">
      <c r="D47" s="592"/>
      <c r="E47" s="592"/>
      <c r="F47" s="592"/>
      <c r="G47" s="592"/>
      <c r="H47" s="592"/>
      <c r="I47" s="592"/>
      <c r="J47" s="592"/>
    </row>
    <row r="48" s="578" customFormat="1" spans="4:10">
      <c r="D48" s="592"/>
      <c r="E48" s="592"/>
      <c r="F48" s="592"/>
      <c r="G48" s="592"/>
      <c r="H48" s="592"/>
      <c r="I48" s="592"/>
      <c r="J48" s="592"/>
    </row>
    <row r="49" s="578" customFormat="1" spans="4:10">
      <c r="D49" s="592"/>
      <c r="E49" s="592"/>
      <c r="F49" s="592"/>
      <c r="G49" s="592"/>
      <c r="H49" s="592"/>
      <c r="I49" s="592"/>
      <c r="J49" s="592"/>
    </row>
    <row r="50" s="578" customFormat="1" spans="4:10">
      <c r="D50" s="592"/>
      <c r="E50" s="592"/>
      <c r="F50" s="592"/>
      <c r="G50" s="592"/>
      <c r="H50" s="592"/>
      <c r="I50" s="592"/>
      <c r="J50" s="592"/>
    </row>
    <row r="51" s="578" customFormat="1"/>
    <row r="52" s="578" customFormat="1"/>
    <row r="53" s="578" customFormat="1"/>
    <row r="54" s="578" customFormat="1"/>
    <row r="55" s="578" customFormat="1"/>
    <row r="56" s="578" customFormat="1"/>
    <row r="57" s="578" customFormat="1"/>
    <row r="58" s="578" customFormat="1"/>
    <row r="59" s="578" customFormat="1"/>
    <row r="60" s="578" customFormat="1"/>
    <row r="61" s="578" customFormat="1"/>
    <row r="62" s="578" customFormat="1"/>
    <row r="63" s="578" customFormat="1"/>
    <row r="64" s="578" customFormat="1"/>
    <row r="65" s="578" customFormat="1"/>
    <row r="66" s="578" customFormat="1"/>
    <row r="67" s="578" customFormat="1"/>
    <row r="68" s="578" customFormat="1"/>
    <row r="69" s="578" customFormat="1"/>
    <row r="70" s="578" customFormat="1"/>
    <row r="71" s="578" customFormat="1"/>
    <row r="72" s="578" customFormat="1"/>
    <row r="73" s="578" customFormat="1"/>
    <row r="74" s="578" customFormat="1"/>
    <row r="75" s="578" customFormat="1"/>
    <row r="76" s="578" customFormat="1"/>
    <row r="77" s="578" customFormat="1"/>
    <row r="78" s="578" customFormat="1"/>
    <row r="79" s="578" customFormat="1"/>
    <row r="80" s="578" customFormat="1"/>
    <row r="81" s="578" customFormat="1"/>
    <row r="82" s="578" customFormat="1"/>
    <row r="83" s="578" customFormat="1"/>
    <row r="84" s="578" customFormat="1"/>
    <row r="85" s="578" customFormat="1"/>
    <row r="86" s="578" customFormat="1"/>
    <row r="87" s="578" customFormat="1"/>
    <row r="88" s="578" customFormat="1"/>
    <row r="89" s="578" customFormat="1"/>
    <row r="90" s="578" customFormat="1"/>
    <row r="91" s="578" customFormat="1"/>
    <row r="92" s="578" customFormat="1"/>
    <row r="93" s="578" customFormat="1"/>
    <row r="94" s="578" customFormat="1"/>
    <row r="95" s="578" customFormat="1"/>
    <row r="96" s="578" customFormat="1"/>
    <row r="97" s="578" customFormat="1"/>
    <row r="98" s="578" customFormat="1"/>
    <row r="99" s="578" customFormat="1"/>
    <row r="100" s="578" customFormat="1"/>
    <row r="101" s="578" customFormat="1"/>
    <row r="102" s="578" customFormat="1"/>
    <row r="103" s="578" customFormat="1"/>
    <row r="104" s="578" customFormat="1"/>
    <row r="105" s="578" customFormat="1"/>
    <row r="106" s="578" customFormat="1"/>
    <row r="107" s="578" customFormat="1"/>
    <row r="108" s="578" customFormat="1"/>
    <row r="109" s="578" customFormat="1"/>
    <row r="110" s="578" customFormat="1"/>
    <row r="111" s="578" customFormat="1"/>
    <row r="112" s="578" customFormat="1"/>
    <row r="113" s="578" customFormat="1"/>
    <row r="114" s="578" customFormat="1"/>
    <row r="115" s="578" customFormat="1"/>
    <row r="116" s="578" customFormat="1"/>
    <row r="117" s="578" customFormat="1"/>
    <row r="118" s="578" customFormat="1"/>
    <row r="119" s="578" customFormat="1"/>
    <row r="120" s="578" customFormat="1"/>
    <row r="121" s="578" customFormat="1"/>
    <row r="122" s="578" customFormat="1"/>
    <row r="123" s="578" customFormat="1"/>
    <row r="124" s="578" customFormat="1"/>
    <row r="125" s="578" customFormat="1"/>
    <row r="126" s="578" customFormat="1"/>
    <row r="127" s="578" customFormat="1"/>
    <row r="128" s="578" customFormat="1"/>
    <row r="129" s="578" customFormat="1"/>
    <row r="130" s="578" customFormat="1"/>
    <row r="131" s="578" customFormat="1"/>
    <row r="132" s="578" customFormat="1"/>
    <row r="133" s="578" customFormat="1"/>
    <row r="134" s="578" customFormat="1"/>
    <row r="135" s="578" customFormat="1"/>
    <row r="136" s="578" customFormat="1"/>
    <row r="137" s="578" customFormat="1"/>
    <row r="138" s="578" customFormat="1"/>
    <row r="139" s="578" customFormat="1"/>
    <row r="140" s="578" customFormat="1"/>
    <row r="141" s="578" customFormat="1"/>
    <row r="142" s="578" customFormat="1"/>
    <row r="143" s="578" customFormat="1"/>
    <row r="144" s="578" customFormat="1"/>
    <row r="145" s="578" customFormat="1"/>
    <row r="146" s="578" customFormat="1"/>
    <row r="147" s="578" customFormat="1"/>
    <row r="148" s="578" customFormat="1"/>
    <row r="149" s="578" customFormat="1"/>
    <row r="150" s="578" customFormat="1"/>
    <row r="151" s="578" customFormat="1"/>
    <row r="152" s="578" customFormat="1"/>
    <row r="153" s="578" customFormat="1"/>
    <row r="154" s="578" customFormat="1"/>
    <row r="155" s="578" customFormat="1"/>
    <row r="156" s="578" customFormat="1"/>
    <row r="157" s="578" customFormat="1"/>
    <row r="158" s="578" customFormat="1"/>
    <row r="159" s="578" customFormat="1"/>
    <row r="160" s="578" customFormat="1"/>
    <row r="161" s="578" customFormat="1"/>
    <row r="162" s="578" customFormat="1"/>
    <row r="163" s="578" customFormat="1"/>
    <row r="164" s="578" customFormat="1"/>
    <row r="165" s="578" customFormat="1"/>
    <row r="166" s="578" customFormat="1"/>
    <row r="167" s="578" customFormat="1"/>
    <row r="168" s="578" customFormat="1"/>
    <row r="169" s="578" customFormat="1"/>
    <row r="170" s="578" customFormat="1"/>
    <row r="171" s="578" customFormat="1"/>
    <row r="172" s="578" customFormat="1"/>
    <row r="173" s="578" customFormat="1"/>
    <row r="174" s="578" customFormat="1"/>
    <row r="175" s="578" customFormat="1"/>
    <row r="176" s="578" customFormat="1"/>
    <row r="177" s="578" customFormat="1"/>
    <row r="178" s="578" customFormat="1"/>
    <row r="179" s="578" customFormat="1"/>
    <row r="180" s="578" customFormat="1"/>
    <row r="181" s="578" customFormat="1"/>
    <row r="182" s="578" customFormat="1"/>
    <row r="183" s="578" customFormat="1"/>
    <row r="184" s="578" customFormat="1"/>
    <row r="185" s="578" customFormat="1"/>
    <row r="186" s="578" customFormat="1"/>
    <row r="187" s="578" customFormat="1"/>
    <row r="188" s="578" customFormat="1"/>
    <row r="189" s="578" customFormat="1"/>
    <row r="190" s="578" customFormat="1"/>
    <row r="191" s="578" customFormat="1"/>
    <row r="192" s="578" customFormat="1"/>
    <row r="193" s="578" customFormat="1"/>
    <row r="194" s="578" customFormat="1"/>
    <row r="195" s="578" customFormat="1"/>
    <row r="196" s="578" customFormat="1"/>
    <row r="197" s="578" customFormat="1"/>
    <row r="198" s="578" customFormat="1"/>
    <row r="199" s="578" customFormat="1"/>
    <row r="200" s="578" customFormat="1"/>
    <row r="201" s="578" customFormat="1"/>
    <row r="202" s="578" customFormat="1"/>
    <row r="203" s="578" customFormat="1"/>
    <row r="204" s="578" customFormat="1"/>
    <row r="205" s="578" customFormat="1"/>
    <row r="206" s="578" customFormat="1"/>
    <row r="207" s="578" customFormat="1"/>
    <row r="208" s="578" customFormat="1"/>
    <row r="209" s="578" customFormat="1"/>
    <row r="210" s="578" customFormat="1"/>
    <row r="211" s="578" customFormat="1"/>
    <row r="212" s="578" customFormat="1"/>
    <row r="213" s="578" customFormat="1"/>
    <row r="214" s="578" customFormat="1"/>
    <row r="215" s="578" customFormat="1"/>
    <row r="216" s="578" customFormat="1"/>
    <row r="217" s="578" customFormat="1"/>
    <row r="218" s="578" customFormat="1"/>
    <row r="219" s="578" customFormat="1"/>
    <row r="220" s="578" customFormat="1"/>
    <row r="221" s="578" customFormat="1"/>
    <row r="222" s="578" customFormat="1"/>
    <row r="223" s="578" customFormat="1"/>
    <row r="224" s="578" customFormat="1"/>
    <row r="225" s="578" customFormat="1"/>
    <row r="226" s="578" customFormat="1"/>
    <row r="227" s="578" customFormat="1"/>
    <row r="228" s="578" customFormat="1"/>
    <row r="229" s="578" customFormat="1"/>
    <row r="230" s="578" customFormat="1"/>
    <row r="231" s="578" customFormat="1"/>
    <row r="232" s="578" customFormat="1"/>
    <row r="233" s="578" customFormat="1"/>
    <row r="234" s="578" customFormat="1"/>
    <row r="235" s="578" customFormat="1"/>
    <row r="236" s="578" customFormat="1"/>
    <row r="237" s="578" customFormat="1"/>
    <row r="238" s="578" customFormat="1"/>
    <row r="239" s="578" customFormat="1"/>
    <row r="240" s="578" customFormat="1"/>
    <row r="241" s="578" customFormat="1"/>
    <row r="242" s="578" customFormat="1"/>
    <row r="243" s="578" customFormat="1"/>
    <row r="244" s="578" customFormat="1"/>
    <row r="245" s="578" customFormat="1"/>
    <row r="246" s="578" customFormat="1"/>
    <row r="247" s="578" customFormat="1"/>
    <row r="248" s="578" customFormat="1"/>
    <row r="249" s="578" customFormat="1"/>
    <row r="250" s="578" customFormat="1"/>
    <row r="251" s="578" customFormat="1"/>
    <row r="252" s="578" customFormat="1"/>
    <row r="253" s="578" customFormat="1"/>
    <row r="254" s="578" customFormat="1"/>
    <row r="255" s="578" customFormat="1"/>
    <row r="256" s="578" customFormat="1"/>
    <row r="257" s="578" customFormat="1"/>
    <row r="258" s="578" customFormat="1"/>
    <row r="259" s="578" customFormat="1"/>
    <row r="260" s="578" customFormat="1"/>
    <row r="261" s="578" customFormat="1"/>
    <row r="262" s="578" customFormat="1"/>
    <row r="263" s="578" customFormat="1"/>
    <row r="264" s="578" customFormat="1"/>
    <row r="265" s="578" customFormat="1"/>
    <row r="266" s="578" customFormat="1"/>
    <row r="267" s="578" customFormat="1"/>
    <row r="268" s="578" customFormat="1"/>
    <row r="269" s="578" customFormat="1"/>
    <row r="270" s="578" customFormat="1"/>
    <row r="271" s="578" customFormat="1"/>
    <row r="272" s="578" customFormat="1"/>
    <row r="273" s="578" customFormat="1"/>
    <row r="274" s="578" customFormat="1"/>
    <row r="275" s="578" customFormat="1"/>
    <row r="276" s="578" customFormat="1"/>
    <row r="277" s="578" customFormat="1"/>
    <row r="278" s="578" customFormat="1"/>
    <row r="279" s="578" customFormat="1"/>
    <row r="280" s="578" customFormat="1"/>
    <row r="281" s="578" customFormat="1"/>
    <row r="282" s="578" customFormat="1"/>
    <row r="283" s="578" customFormat="1"/>
    <row r="284" s="578" customFormat="1"/>
    <row r="285" s="578" customFormat="1"/>
    <row r="286" s="578" customFormat="1"/>
    <row r="287" s="578" customFormat="1"/>
    <row r="288" s="578" customFormat="1"/>
    <row r="289" s="578" customFormat="1"/>
    <row r="290" s="578" customFormat="1"/>
    <row r="291" s="578" customFormat="1"/>
    <row r="292" s="578" customFormat="1"/>
    <row r="293" s="578" customFormat="1"/>
    <row r="294" s="578" customFormat="1"/>
    <row r="295" s="578" customFormat="1"/>
    <row r="296" s="578" customFormat="1"/>
    <row r="297" s="578" customFormat="1"/>
    <row r="298" s="578" customFormat="1"/>
    <row r="299" s="578" customFormat="1"/>
    <row r="300" s="578" customFormat="1"/>
    <row r="301" s="578" customFormat="1"/>
    <row r="302" s="578" customFormat="1"/>
    <row r="303" s="578" customFormat="1"/>
    <row r="304" s="578" customFormat="1"/>
    <row r="305" s="578" customFormat="1"/>
    <row r="306" s="578" customFormat="1"/>
    <row r="307" s="578" customFormat="1"/>
    <row r="308" s="578" customFormat="1"/>
    <row r="309" s="578" customFormat="1"/>
    <row r="310" s="578" customFormat="1"/>
    <row r="311" s="578" customFormat="1"/>
    <row r="312" s="578" customFormat="1"/>
    <row r="313" s="578" customFormat="1"/>
    <row r="314" s="578" customFormat="1"/>
    <row r="315" s="578" customFormat="1"/>
    <row r="316" s="578" customFormat="1"/>
    <row r="317" s="578" customFormat="1"/>
    <row r="318" s="578" customFormat="1"/>
    <row r="319" s="578" customFormat="1"/>
    <row r="320" s="578" customFormat="1"/>
    <row r="321" s="578" customFormat="1"/>
    <row r="322" s="578" customFormat="1"/>
    <row r="323" s="578" customFormat="1"/>
    <row r="324" s="578" customFormat="1"/>
    <row r="325" s="578" customFormat="1"/>
    <row r="326" s="578" customFormat="1"/>
    <row r="327" s="578" customFormat="1"/>
    <row r="328" s="578" customFormat="1"/>
    <row r="329" s="578" customFormat="1"/>
    <row r="330" s="578" customFormat="1"/>
    <row r="331" s="578" customFormat="1"/>
    <row r="332" s="578" customFormat="1"/>
    <row r="333" s="578" customFormat="1"/>
    <row r="334" s="578" customFormat="1"/>
    <row r="335" s="578" customFormat="1"/>
    <row r="336" s="578" customFormat="1"/>
    <row r="337" s="578" customFormat="1"/>
    <row r="338" s="578" customFormat="1"/>
    <row r="339" s="578" customFormat="1"/>
    <row r="340" s="578" customFormat="1"/>
    <row r="341" s="578" customFormat="1"/>
    <row r="342" s="578" customFormat="1"/>
    <row r="343" s="578" customFormat="1"/>
    <row r="344" s="578" customFormat="1"/>
    <row r="345" s="578" customFormat="1"/>
    <row r="346" s="578" customFormat="1"/>
    <row r="347" s="578" customFormat="1"/>
    <row r="348" s="578" customFormat="1"/>
    <row r="349" s="578" customFormat="1"/>
    <row r="350" s="578" customFormat="1"/>
    <row r="351" s="578" customFormat="1"/>
    <row r="352" s="578" customFormat="1"/>
    <row r="353" s="578" customFormat="1"/>
    <row r="354" s="578" customFormat="1"/>
    <row r="355" s="578" customFormat="1"/>
    <row r="356" s="578" customFormat="1"/>
    <row r="357" s="578" customFormat="1"/>
    <row r="358" s="578" customFormat="1"/>
    <row r="359" s="578" customFormat="1"/>
    <row r="360" s="578" customFormat="1"/>
    <row r="361" s="578" customFormat="1"/>
    <row r="362" s="578" customFormat="1"/>
    <row r="363" s="578" customFormat="1"/>
    <row r="364" s="578" customFormat="1"/>
    <row r="365" s="578" customFormat="1"/>
    <row r="366" s="578" customFormat="1"/>
    <row r="367" s="578" customFormat="1"/>
    <row r="368" s="578" customFormat="1"/>
    <row r="369" s="578" customFormat="1"/>
    <row r="370" s="578" customFormat="1"/>
    <row r="371" s="578" customFormat="1"/>
    <row r="372" s="578" customFormat="1"/>
    <row r="373" s="578" customFormat="1"/>
    <row r="374" s="578" customFormat="1"/>
    <row r="375" s="578" customFormat="1"/>
    <row r="376" s="578" customFormat="1"/>
    <row r="377" s="578" customFormat="1"/>
    <row r="378" s="578" customFormat="1"/>
    <row r="379" s="578" customFormat="1"/>
    <row r="380" s="578" customFormat="1"/>
    <row r="381" s="578" customFormat="1"/>
    <row r="382" s="578" customFormat="1"/>
    <row r="383" s="578" customFormat="1"/>
    <row r="384" s="578" customFormat="1"/>
    <row r="385" s="578" customFormat="1"/>
    <row r="386" s="578" customFormat="1"/>
    <row r="387" s="578" customFormat="1"/>
    <row r="388" s="578" customFormat="1"/>
    <row r="389" s="578" customFormat="1"/>
    <row r="390" s="578" customFormat="1"/>
    <row r="391" s="578" customFormat="1"/>
    <row r="392" s="578" customFormat="1"/>
    <row r="393" s="578" customFormat="1"/>
    <row r="394" s="578" customFormat="1"/>
    <row r="395" s="578" customFormat="1"/>
    <row r="396" s="578" customFormat="1"/>
    <row r="397" s="578" customFormat="1"/>
    <row r="398" s="578" customFormat="1"/>
    <row r="399" s="578" customFormat="1"/>
    <row r="400" s="578" customFormat="1"/>
    <row r="401" s="578" customFormat="1"/>
    <row r="402" s="578" customFormat="1"/>
    <row r="403" s="578" customFormat="1"/>
    <row r="404" s="578" customFormat="1"/>
    <row r="405" s="578" customFormat="1"/>
    <row r="406" s="578" customFormat="1"/>
    <row r="407" s="578" customFormat="1"/>
    <row r="408" s="578" customFormat="1"/>
    <row r="409" s="578" customFormat="1"/>
    <row r="410" s="578" customFormat="1"/>
    <row r="411" s="578" customFormat="1"/>
    <row r="412" s="578" customFormat="1"/>
    <row r="413" s="578" customFormat="1"/>
    <row r="414" s="578" customFormat="1"/>
    <row r="415" s="578" customFormat="1"/>
    <row r="416" s="578" customFormat="1"/>
    <row r="417" s="578" customFormat="1"/>
    <row r="418" s="578" customFormat="1"/>
    <row r="419" s="578" customFormat="1"/>
    <row r="420" s="578" customFormat="1"/>
    <row r="421" s="578" customFormat="1"/>
    <row r="422" s="578" customFormat="1"/>
    <row r="423" s="578" customFormat="1"/>
    <row r="424" s="578" customFormat="1"/>
    <row r="425" s="578" customFormat="1"/>
    <row r="426" s="578" customFormat="1"/>
    <row r="427" s="578" customFormat="1"/>
    <row r="428" s="578" customFormat="1"/>
    <row r="429" s="578" customFormat="1"/>
    <row r="430" s="578" customFormat="1"/>
    <row r="431" s="578" customFormat="1"/>
    <row r="432" s="578" customFormat="1"/>
    <row r="433" s="578" customFormat="1"/>
    <row r="434" s="578" customFormat="1"/>
    <row r="435" s="578" customFormat="1"/>
    <row r="436" s="578" customFormat="1"/>
    <row r="437" s="578" customFormat="1"/>
    <row r="438" s="578" customFormat="1"/>
    <row r="439" s="578" customFormat="1"/>
    <row r="440" s="578" customFormat="1"/>
    <row r="441" s="578" customFormat="1"/>
    <row r="442" s="578" customFormat="1"/>
    <row r="443" s="578" customFormat="1"/>
    <row r="444" s="578" customFormat="1"/>
    <row r="445" s="578" customFormat="1"/>
    <row r="446" s="578" customFormat="1"/>
    <row r="447" s="578" customFormat="1"/>
    <row r="448" s="578" customFormat="1"/>
    <row r="449" s="578" customFormat="1"/>
    <row r="450" s="578" customFormat="1"/>
    <row r="451" s="578" customFormat="1"/>
    <row r="452" s="578" customFormat="1"/>
    <row r="453" s="578" customFormat="1"/>
    <row r="454" s="578" customFormat="1"/>
    <row r="455" s="578" customFormat="1"/>
    <row r="456" s="578" customFormat="1"/>
    <row r="457" s="578" customFormat="1"/>
    <row r="458" s="578" customFormat="1"/>
    <row r="459" s="578" customFormat="1"/>
    <row r="460" s="578" customFormat="1"/>
    <row r="461" s="578" customFormat="1"/>
    <row r="462" s="578" customFormat="1"/>
    <row r="463" s="578" customFormat="1"/>
    <row r="464" s="578" customFormat="1"/>
    <row r="465" s="578" customFormat="1"/>
    <row r="466" s="578" customFormat="1"/>
    <row r="467" s="578" customFormat="1"/>
    <row r="468" s="578" customFormat="1"/>
    <row r="469" s="578" customFormat="1"/>
    <row r="470" s="578" customFormat="1"/>
    <row r="471" s="578" customFormat="1"/>
    <row r="472" s="578" customFormat="1"/>
    <row r="473" s="578" customFormat="1"/>
    <row r="474" s="578" customFormat="1"/>
    <row r="475" s="578" customFormat="1"/>
    <row r="476" s="578" customFormat="1"/>
    <row r="477" s="578" customFormat="1"/>
    <row r="478" s="578" customFormat="1"/>
    <row r="479" s="578" customFormat="1"/>
    <row r="480" s="578" customFormat="1"/>
    <row r="481" s="578" customFormat="1"/>
    <row r="482" s="578" customFormat="1"/>
    <row r="483" s="578" customFormat="1"/>
    <row r="484" s="578" customFormat="1"/>
    <row r="485" s="578" customFormat="1"/>
    <row r="486" s="578" customFormat="1"/>
    <row r="487" s="578" customFormat="1"/>
    <row r="488" s="578" customFormat="1"/>
    <row r="489" s="578" customFormat="1"/>
    <row r="490" s="578" customFormat="1"/>
    <row r="491" s="578" customFormat="1"/>
    <row r="492" s="578" customFormat="1"/>
    <row r="493" s="578" customFormat="1"/>
    <row r="494" s="578" customFormat="1"/>
    <row r="495" s="578" customFormat="1"/>
    <row r="496" s="578" customFormat="1"/>
    <row r="497" s="578" customFormat="1"/>
    <row r="498" s="578" customFormat="1"/>
    <row r="499" s="578" customFormat="1"/>
    <row r="500" s="578" customFormat="1"/>
    <row r="501" s="578" customFormat="1"/>
    <row r="502" s="578" customFormat="1"/>
    <row r="503" s="578" customFormat="1"/>
    <row r="504" s="578" customFormat="1"/>
    <row r="505" s="578" customFormat="1"/>
    <row r="506" s="578" customFormat="1"/>
    <row r="507" s="578" customFormat="1"/>
    <row r="508" s="578" customFormat="1"/>
    <row r="509" s="578" customFormat="1"/>
    <row r="510" s="578" customFormat="1"/>
    <row r="511" s="578" customFormat="1"/>
    <row r="512" s="578" customFormat="1"/>
    <row r="513" s="578" customFormat="1"/>
    <row r="514" s="578" customFormat="1"/>
    <row r="515" s="578" customFormat="1"/>
    <row r="516" s="578" customFormat="1"/>
    <row r="517" s="578" customFormat="1"/>
    <row r="518" s="578" customFormat="1"/>
    <row r="519" s="578" customFormat="1"/>
    <row r="520" s="578" customFormat="1"/>
    <row r="521" s="578" customFormat="1"/>
    <row r="522" s="578" customFormat="1"/>
    <row r="523" s="578" customFormat="1"/>
    <row r="524" s="578" customFormat="1"/>
    <row r="525" s="578" customFormat="1"/>
    <row r="526" s="578" customFormat="1"/>
    <row r="527" s="578" customFormat="1"/>
    <row r="528" s="578" customFormat="1"/>
    <row r="529" s="578" customFormat="1"/>
    <row r="530" s="578" customFormat="1"/>
    <row r="531" s="578" customFormat="1"/>
    <row r="532" s="578" customFormat="1"/>
    <row r="533" s="578" customFormat="1"/>
    <row r="534" s="578" customFormat="1"/>
    <row r="535" s="578" customFormat="1"/>
    <row r="536" s="578" customFormat="1"/>
    <row r="537" s="578" customFormat="1"/>
    <row r="538" s="578" customFormat="1"/>
    <row r="539" s="578" customFormat="1"/>
    <row r="540" s="578" customFormat="1"/>
    <row r="541" s="578" customFormat="1"/>
    <row r="542" s="578" customFormat="1"/>
    <row r="543" s="578" customFormat="1"/>
    <row r="544" s="578" customFormat="1"/>
    <row r="545" s="578" customFormat="1"/>
    <row r="546" s="578" customFormat="1"/>
    <row r="547" s="578" customFormat="1"/>
    <row r="548" s="578" customFormat="1"/>
    <row r="549" s="578" customFormat="1"/>
    <row r="550" s="578" customFormat="1"/>
    <row r="551" s="578" customFormat="1"/>
    <row r="552" s="578" customFormat="1"/>
    <row r="553" s="578" customFormat="1"/>
    <row r="554" s="578" customFormat="1"/>
    <row r="555" s="578" customFormat="1"/>
    <row r="556" s="578" customFormat="1"/>
    <row r="557" s="578" customFormat="1"/>
    <row r="558" s="578" customFormat="1"/>
    <row r="559" s="578" customFormat="1"/>
    <row r="560" s="578" customFormat="1"/>
    <row r="561" s="578" customFormat="1"/>
    <row r="562" s="578" customFormat="1"/>
    <row r="563" s="578" customFormat="1"/>
    <row r="564" s="578" customFormat="1"/>
    <row r="565" s="578" customFormat="1"/>
    <row r="566" s="578" customFormat="1"/>
    <row r="567" s="578" customFormat="1"/>
    <row r="568" s="578" customFormat="1"/>
    <row r="569" s="578" customFormat="1"/>
    <row r="570" s="578" customFormat="1"/>
    <row r="571" s="578" customFormat="1"/>
    <row r="572" s="578" customFormat="1"/>
    <row r="573" s="578" customFormat="1"/>
    <row r="574" s="578" customFormat="1"/>
    <row r="575" s="578" customFormat="1"/>
    <row r="576" s="578" customFormat="1"/>
    <row r="577" s="578" customFormat="1"/>
    <row r="578" s="578" customFormat="1"/>
    <row r="579" s="578" customFormat="1"/>
    <row r="580" s="578" customFormat="1"/>
    <row r="581" s="578" customFormat="1"/>
    <row r="582" s="578" customFormat="1"/>
    <row r="583" s="578" customFormat="1"/>
    <row r="584" s="578" customFormat="1"/>
    <row r="585" s="578" customFormat="1"/>
    <row r="586" s="578" customFormat="1"/>
    <row r="587" s="578" customFormat="1"/>
    <row r="588" s="578" customFormat="1"/>
    <row r="589" s="578" customFormat="1"/>
    <row r="590" s="578" customFormat="1"/>
    <row r="591" s="578" customFormat="1"/>
    <row r="592" s="578" customFormat="1"/>
    <row r="593" s="578" customFormat="1"/>
    <row r="594" s="578" customFormat="1"/>
    <row r="595" s="578" customFormat="1"/>
    <row r="596" s="578" customFormat="1"/>
    <row r="597" s="578" customFormat="1"/>
    <row r="598" s="578" customFormat="1"/>
    <row r="599" s="578" customFormat="1"/>
    <row r="600" s="578" customFormat="1"/>
    <row r="601" s="578" customFormat="1"/>
    <row r="602" s="578" customFormat="1"/>
    <row r="603" s="578" customFormat="1"/>
    <row r="604" s="578" customFormat="1"/>
    <row r="605" s="578" customFormat="1"/>
    <row r="606" s="578" customFormat="1"/>
    <row r="607" s="578" customFormat="1"/>
    <row r="608" s="578" customFormat="1"/>
    <row r="609" s="578" customFormat="1"/>
    <row r="610" s="578" customFormat="1"/>
    <row r="611" s="578" customFormat="1"/>
    <row r="612" s="578" customFormat="1"/>
    <row r="613" s="578" customFormat="1"/>
    <row r="614" s="578" customFormat="1"/>
    <row r="615" s="578" customFormat="1"/>
    <row r="616" s="578" customFormat="1"/>
    <row r="617" s="578" customFormat="1"/>
    <row r="618" s="578" customFormat="1"/>
    <row r="619" s="578" customFormat="1"/>
    <row r="620" s="578" customFormat="1"/>
    <row r="621" s="578" customFormat="1"/>
    <row r="622" s="578" customFormat="1"/>
    <row r="623" s="578" customFormat="1"/>
    <row r="624" s="578" customFormat="1"/>
    <row r="625" s="578" customFormat="1"/>
    <row r="626" s="578" customFormat="1"/>
    <row r="627" s="578" customFormat="1"/>
    <row r="628" s="578" customFormat="1"/>
    <row r="629" s="578" customFormat="1"/>
    <row r="630" s="578" customFormat="1"/>
    <row r="631" s="578" customFormat="1"/>
    <row r="632" s="578" customFormat="1"/>
    <row r="633" s="578" customFormat="1"/>
    <row r="634" s="578" customFormat="1"/>
    <row r="635" s="578" customFormat="1"/>
    <row r="636" s="578" customFormat="1"/>
    <row r="637" s="578" customFormat="1"/>
    <row r="638" s="578" customFormat="1"/>
    <row r="639" s="578" customFormat="1"/>
    <row r="640" s="578" customFormat="1"/>
    <row r="641" s="578" customFormat="1"/>
    <row r="642" s="578" customFormat="1"/>
    <row r="643" s="578" customFormat="1"/>
    <row r="644" s="578" customFormat="1"/>
    <row r="645" s="578" customFormat="1"/>
    <row r="646" s="578" customFormat="1"/>
    <row r="647" s="578" customFormat="1"/>
    <row r="648" s="578" customFormat="1"/>
    <row r="649" s="578" customFormat="1"/>
    <row r="650" s="578" customFormat="1"/>
    <row r="651" s="578" customFormat="1"/>
    <row r="652" s="578" customFormat="1"/>
    <row r="653" s="578" customFormat="1"/>
    <row r="654" s="578" customFormat="1"/>
    <row r="655" s="578" customFormat="1"/>
    <row r="656" s="578" customFormat="1"/>
    <row r="657" s="578" customFormat="1"/>
    <row r="658" s="578" customFormat="1"/>
    <row r="659" s="578" customFormat="1"/>
    <row r="660" s="578" customFormat="1"/>
    <row r="661" s="578" customFormat="1"/>
    <row r="662" s="578" customFormat="1"/>
    <row r="663" s="578" customFormat="1"/>
    <row r="664" s="578" customFormat="1"/>
    <row r="665" s="578" customFormat="1"/>
    <row r="666" s="578" customFormat="1"/>
    <row r="667" s="578" customFormat="1"/>
    <row r="668" s="578" customFormat="1"/>
    <row r="669" s="578" customFormat="1"/>
    <row r="670" s="578" customFormat="1"/>
    <row r="671" s="578" customFormat="1"/>
    <row r="672" s="578" customFormat="1"/>
    <row r="673" s="578" customFormat="1"/>
    <row r="674" s="578" customFormat="1"/>
    <row r="675" s="578" customFormat="1"/>
    <row r="676" s="578" customFormat="1"/>
    <row r="677" s="578" customFormat="1"/>
    <row r="678" s="578" customFormat="1"/>
    <row r="679" s="578" customFormat="1"/>
    <row r="680" s="578" customFormat="1"/>
    <row r="681" s="578" customFormat="1"/>
    <row r="682" s="578" customFormat="1"/>
    <row r="683" s="578" customFormat="1"/>
    <row r="684" s="578" customFormat="1"/>
    <row r="685" s="578" customFormat="1"/>
    <row r="686" s="578" customFormat="1"/>
    <row r="687" s="578" customFormat="1"/>
    <row r="688" s="578" customFormat="1"/>
    <row r="689" s="578" customFormat="1"/>
    <row r="690" s="578" customFormat="1"/>
    <row r="691" s="578" customFormat="1"/>
    <row r="692" s="578" customFormat="1"/>
    <row r="693" s="578" customFormat="1"/>
    <row r="694" s="578" customFormat="1"/>
    <row r="695" s="578" customFormat="1"/>
    <row r="696" s="578" customFormat="1"/>
    <row r="697" s="578" customFormat="1"/>
    <row r="698" s="578" customFormat="1"/>
    <row r="699" s="578" customFormat="1"/>
    <row r="700" s="578" customFormat="1"/>
    <row r="701" s="578" customFormat="1"/>
    <row r="702" s="578" customFormat="1"/>
    <row r="703" s="578" customFormat="1"/>
    <row r="704" s="578" customFormat="1"/>
    <row r="705" s="578" customFormat="1"/>
    <row r="706" s="578" customFormat="1"/>
    <row r="707" s="578" customFormat="1"/>
    <row r="708" s="578" customFormat="1"/>
    <row r="709" s="578" customFormat="1"/>
    <row r="710" s="578" customFormat="1"/>
    <row r="711" s="578" customFormat="1"/>
    <row r="712" s="578" customFormat="1"/>
    <row r="713" s="578" customFormat="1"/>
    <row r="714" s="578" customFormat="1"/>
    <row r="715" s="578" customFormat="1"/>
    <row r="716" s="578" customFormat="1"/>
    <row r="717" s="578" customFormat="1"/>
    <row r="718" s="578" customFormat="1"/>
    <row r="719" s="578" customFormat="1"/>
    <row r="720" s="578" customFormat="1"/>
    <row r="721" s="578" customFormat="1"/>
    <row r="722" s="578" customFormat="1"/>
    <row r="723" s="578" customFormat="1"/>
    <row r="724" s="578" customFormat="1"/>
    <row r="725" s="578" customFormat="1"/>
    <row r="726" s="578" customFormat="1"/>
    <row r="727" s="578" customFormat="1"/>
    <row r="728" s="578" customFormat="1"/>
    <row r="729" s="578" customFormat="1"/>
    <row r="730" s="578" customFormat="1"/>
    <row r="731" s="578" customFormat="1"/>
    <row r="732" s="578" customFormat="1"/>
    <row r="733" s="578" customFormat="1"/>
    <row r="734" s="578" customFormat="1"/>
    <row r="735" s="578" customFormat="1"/>
    <row r="736" s="578" customFormat="1"/>
    <row r="737" s="578" customFormat="1"/>
    <row r="738" s="578" customFormat="1"/>
    <row r="739" s="578" customFormat="1"/>
    <row r="740" s="578" customFormat="1"/>
    <row r="741" s="578" customFormat="1"/>
    <row r="742" s="578" customFormat="1"/>
    <row r="743" s="578" customFormat="1"/>
    <row r="744" s="578" customFormat="1"/>
    <row r="745" s="578" customFormat="1"/>
    <row r="746" s="578" customFormat="1"/>
    <row r="747" s="578" customFormat="1"/>
    <row r="748" s="578" customFormat="1"/>
    <row r="749" s="578" customFormat="1"/>
    <row r="750" s="578" customFormat="1"/>
    <row r="751" s="578" customFormat="1"/>
    <row r="752" s="578" customFormat="1"/>
    <row r="753" s="578" customFormat="1"/>
    <row r="754" s="578" customFormat="1"/>
    <row r="755" s="578" customFormat="1"/>
    <row r="756" s="578" customFormat="1"/>
    <row r="757" s="578" customFormat="1"/>
    <row r="758" s="578" customFormat="1"/>
    <row r="759" s="578" customFormat="1"/>
    <row r="760" s="578" customFormat="1"/>
    <row r="761" s="578" customFormat="1"/>
    <row r="762" s="578" customFormat="1"/>
    <row r="763" s="578" customFormat="1"/>
    <row r="764" s="578" customFormat="1"/>
    <row r="765" s="578" customFormat="1"/>
    <row r="766" s="578" customFormat="1"/>
    <row r="767" s="578" customFormat="1"/>
    <row r="768" s="578" customFormat="1"/>
    <row r="769" s="578" customFormat="1"/>
    <row r="770" s="578" customFormat="1"/>
    <row r="771" s="578" customFormat="1"/>
    <row r="772" s="578" customFormat="1"/>
    <row r="773" s="578" customFormat="1"/>
    <row r="774" s="578" customFormat="1"/>
    <row r="775" s="578" customFormat="1"/>
    <row r="776" s="578" customFormat="1"/>
    <row r="777" s="578" customFormat="1"/>
    <row r="778" s="578" customFormat="1"/>
    <row r="779" s="578" customFormat="1"/>
    <row r="780" s="578" customFormat="1"/>
    <row r="781" s="578" customFormat="1"/>
    <row r="782" s="578" customFormat="1"/>
    <row r="783" s="578" customFormat="1"/>
    <row r="784" s="578" customFormat="1"/>
    <row r="785" s="578" customFormat="1"/>
    <row r="786" s="578" customFormat="1"/>
    <row r="787" s="578" customFormat="1"/>
    <row r="788" s="578" customFormat="1"/>
    <row r="789" s="578" customFormat="1"/>
    <row r="790" s="578" customFormat="1"/>
    <row r="791" s="578" customFormat="1"/>
    <row r="792" s="578" customFormat="1"/>
    <row r="793" s="578" customFormat="1"/>
    <row r="794" s="578" customFormat="1"/>
    <row r="795" s="578" customFormat="1"/>
    <row r="796" s="578" customFormat="1"/>
    <row r="797" s="578" customFormat="1"/>
    <row r="798" s="578" customFormat="1"/>
    <row r="799" s="578" customFormat="1"/>
    <row r="800" s="578" customFormat="1"/>
    <row r="801" s="578" customFormat="1"/>
    <row r="802" s="578" customFormat="1"/>
    <row r="803" s="578" customFormat="1"/>
    <row r="804" s="578" customFormat="1"/>
    <row r="805" s="578" customFormat="1"/>
    <row r="806" s="578" customFormat="1"/>
    <row r="807" s="578" customFormat="1"/>
    <row r="808" s="578" customFormat="1"/>
    <row r="809" s="578" customFormat="1"/>
    <row r="810" s="578" customFormat="1"/>
    <row r="811" s="578" customFormat="1"/>
    <row r="812" s="578" customFormat="1"/>
    <row r="813" s="578" customFormat="1"/>
    <row r="814" s="578" customFormat="1"/>
    <row r="815" s="578" customFormat="1"/>
    <row r="816" s="578" customFormat="1"/>
    <row r="817" s="578" customFormat="1"/>
    <row r="818" s="578" customFormat="1"/>
    <row r="819" s="578" customFormat="1"/>
    <row r="820" s="578" customFormat="1"/>
    <row r="821" s="578" customFormat="1"/>
    <row r="822" s="578" customFormat="1"/>
    <row r="823" s="578" customFormat="1"/>
    <row r="824" s="578" customFormat="1"/>
    <row r="825" s="578" customFormat="1"/>
    <row r="826" s="578" customFormat="1"/>
    <row r="827" s="578" customFormat="1"/>
    <row r="828" s="578" customFormat="1"/>
    <row r="829" s="578" customFormat="1"/>
    <row r="830" s="578" customFormat="1"/>
    <row r="831" s="578" customFormat="1"/>
    <row r="832" s="578" customFormat="1"/>
    <row r="833" s="578" customFormat="1"/>
    <row r="834" s="578" customFormat="1"/>
    <row r="835" s="578" customFormat="1"/>
    <row r="836" s="578" customFormat="1"/>
    <row r="837" s="578" customFormat="1"/>
    <row r="838" s="578" customFormat="1"/>
    <row r="839" s="578" customFormat="1"/>
    <row r="840" s="578" customFormat="1"/>
    <row r="841" s="578" customFormat="1"/>
    <row r="842" s="578" customFormat="1"/>
    <row r="843" s="578" customFormat="1"/>
    <row r="844" s="578" customFormat="1"/>
    <row r="845" s="578" customFormat="1"/>
    <row r="846" s="578" customFormat="1"/>
    <row r="847" s="578" customFormat="1"/>
    <row r="848" s="578" customFormat="1"/>
    <row r="849" s="578" customFormat="1"/>
    <row r="850" s="578" customFormat="1"/>
    <row r="851" s="578" customFormat="1"/>
    <row r="852" s="578" customFormat="1"/>
    <row r="853" s="578" customFormat="1"/>
    <row r="854" s="578" customFormat="1"/>
    <row r="855" s="578" customFormat="1"/>
    <row r="856" s="578" customFormat="1"/>
    <row r="857" s="578" customFormat="1"/>
    <row r="858" s="578" customFormat="1"/>
    <row r="859" s="578" customFormat="1"/>
    <row r="860" s="578" customFormat="1"/>
    <row r="861" s="578" customFormat="1"/>
    <row r="862" s="578" customFormat="1"/>
    <row r="863" s="578" customFormat="1"/>
    <row r="864" s="578" customFormat="1"/>
    <row r="865" s="578" customFormat="1"/>
    <row r="866" s="578" customFormat="1"/>
    <row r="867" s="578" customFormat="1"/>
    <row r="868" s="578" customFormat="1"/>
    <row r="869" s="578" customFormat="1"/>
    <row r="870" s="578" customFormat="1"/>
    <row r="871" s="578" customFormat="1"/>
    <row r="872" s="578" customFormat="1"/>
    <row r="873" s="578" customFormat="1"/>
    <row r="874" s="578" customFormat="1"/>
    <row r="875" s="578" customFormat="1"/>
    <row r="876" s="578" customFormat="1"/>
    <row r="877" s="578" customFormat="1"/>
    <row r="878" s="578" customFormat="1"/>
    <row r="879" s="578" customFormat="1"/>
    <row r="880" s="578" customFormat="1"/>
    <row r="881" s="578" customFormat="1"/>
    <row r="882" s="578" customFormat="1"/>
    <row r="883" s="578" customFormat="1"/>
    <row r="884" s="578" customFormat="1"/>
    <row r="885" s="578" customFormat="1"/>
    <row r="886" s="578" customFormat="1"/>
    <row r="887" s="578" customFormat="1"/>
    <row r="888" s="578" customFormat="1"/>
    <row r="889" s="578" customFormat="1"/>
    <row r="890" s="578" customFormat="1"/>
    <row r="891" s="578" customFormat="1"/>
    <row r="892" s="578" customFormat="1"/>
    <row r="893" s="578" customFormat="1"/>
    <row r="894" s="578" customFormat="1"/>
    <row r="895" s="578" customFormat="1"/>
    <row r="896" s="578" customFormat="1"/>
    <row r="897" s="578" customFormat="1"/>
    <row r="898" s="578" customFormat="1"/>
    <row r="899" s="578" customFormat="1"/>
    <row r="900" s="578" customFormat="1"/>
    <row r="901" s="578" customFormat="1"/>
    <row r="902" s="578" customFormat="1"/>
    <row r="903" s="578" customFormat="1"/>
    <row r="904" s="578" customFormat="1"/>
    <row r="905" s="578" customFormat="1"/>
    <row r="906" s="578" customFormat="1"/>
    <row r="907" s="578" customFormat="1"/>
    <row r="908" s="578" customFormat="1"/>
    <row r="909" s="578" customFormat="1"/>
    <row r="910" s="578" customFormat="1"/>
    <row r="911" s="578" customFormat="1"/>
    <row r="912" s="578" customFormat="1"/>
    <row r="913" s="578" customFormat="1"/>
    <row r="914" s="578" customFormat="1"/>
    <row r="915" s="578" customFormat="1"/>
    <row r="916" s="578" customFormat="1"/>
    <row r="917" s="578" customFormat="1"/>
    <row r="918" s="578" customFormat="1"/>
    <row r="919" s="578" customFormat="1"/>
    <row r="920" s="578" customFormat="1"/>
    <row r="921" s="578" customFormat="1"/>
    <row r="922" s="578" customFormat="1"/>
    <row r="923" s="578" customFormat="1"/>
    <row r="924" s="578" customFormat="1"/>
    <row r="925" s="578" customFormat="1"/>
    <row r="926" s="578" customFormat="1"/>
    <row r="927" s="578" customFormat="1"/>
    <row r="928" s="578" customFormat="1"/>
    <row r="929" s="578" customFormat="1"/>
    <row r="930" s="578" customFormat="1"/>
    <row r="931" s="578" customFormat="1"/>
    <row r="932" s="578" customFormat="1"/>
    <row r="933" s="578" customFormat="1"/>
    <row r="934" s="578" customFormat="1"/>
    <row r="935" s="578" customFormat="1"/>
    <row r="936" s="578" customFormat="1"/>
    <row r="937" s="578" customFormat="1"/>
    <row r="938" s="578" customFormat="1"/>
    <row r="939" s="578" customFormat="1"/>
    <row r="940" s="578" customFormat="1"/>
    <row r="941" s="578" customFormat="1"/>
    <row r="942" s="578" customFormat="1"/>
    <row r="943" s="578" customFormat="1"/>
    <row r="944" s="578" customFormat="1"/>
    <row r="945" s="578" customFormat="1"/>
    <row r="946" s="578" customFormat="1"/>
    <row r="947" s="578" customFormat="1"/>
    <row r="948" s="578" customFormat="1"/>
    <row r="949" s="578" customFormat="1"/>
    <row r="950" s="578" customFormat="1"/>
    <row r="951" s="578" customFormat="1"/>
    <row r="952" s="578" customFormat="1"/>
    <row r="953" s="578" customFormat="1"/>
    <row r="954" s="578" customFormat="1"/>
    <row r="955" s="578" customFormat="1"/>
    <row r="956" s="578" customFormat="1"/>
    <row r="957" s="578" customFormat="1"/>
    <row r="958" s="578" customFormat="1"/>
    <row r="959" s="578" customFormat="1"/>
    <row r="960" s="578" customFormat="1"/>
    <row r="961" s="578" customFormat="1"/>
    <row r="962" s="578" customFormat="1"/>
    <row r="963" s="578" customFormat="1"/>
    <row r="964" s="578" customFormat="1"/>
    <row r="965" s="578" customFormat="1"/>
    <row r="966" s="578" customFormat="1"/>
    <row r="967" s="578" customFormat="1"/>
    <row r="968" s="578" customFormat="1"/>
    <row r="969" s="578" customFormat="1"/>
    <row r="970" s="578" customFormat="1"/>
    <row r="971" s="578" customFormat="1"/>
    <row r="972" s="578" customFormat="1"/>
    <row r="973" s="578" customFormat="1"/>
    <row r="974" s="578" customFormat="1"/>
    <row r="975" s="578" customFormat="1"/>
    <row r="976" s="578" customFormat="1"/>
    <row r="977" s="578" customFormat="1"/>
    <row r="978" s="578" customFormat="1"/>
    <row r="979" s="578" customFormat="1"/>
    <row r="980" s="578" customFormat="1"/>
    <row r="981" s="578" customFormat="1"/>
    <row r="982" s="578" customFormat="1"/>
    <row r="983" s="578" customFormat="1"/>
    <row r="984" s="578" customFormat="1"/>
    <row r="985" s="578" customFormat="1"/>
    <row r="986" s="578" customFormat="1"/>
    <row r="987" s="578" customFormat="1"/>
    <row r="988" s="578" customFormat="1"/>
    <row r="989" s="578" customFormat="1"/>
    <row r="990" s="578" customFormat="1"/>
    <row r="991" s="578" customFormat="1"/>
    <row r="992" s="578" customFormat="1"/>
    <row r="993" s="578" customFormat="1"/>
    <row r="994" s="578" customFormat="1"/>
    <row r="995" s="578" customFormat="1"/>
    <row r="996" s="578" customFormat="1"/>
    <row r="997" s="578" customFormat="1"/>
    <row r="998" s="578" customFormat="1"/>
    <row r="999" s="578" customFormat="1"/>
    <row r="1000" s="578" customFormat="1"/>
  </sheetData>
  <sheetProtection password="CED0" sheet="1" objects="1" scenarios="1"/>
  <mergeCells count="5">
    <mergeCell ref="C5:J5"/>
    <mergeCell ref="C6:J6"/>
    <mergeCell ref="C7:J7"/>
    <mergeCell ref="I31:J31"/>
    <mergeCell ref="I36:J36"/>
  </mergeCells>
  <pageMargins left="1.18110236220472" right="0.984251968503937" top="0.984251968503937" bottom="0.984251968503937" header="0.31496062992126" footer="0.31496062992126"/>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I1000"/>
  <sheetViews>
    <sheetView showGridLines="0" showRowColHeaders="0" workbookViewId="0">
      <selection activeCell="A1" sqref="A1"/>
    </sheetView>
  </sheetViews>
  <sheetFormatPr defaultColWidth="0" defaultRowHeight="14" customHeight="1" zeroHeight="1"/>
  <cols>
    <col min="1" max="1" width="34" style="1" customWidth="1"/>
    <col min="2" max="2" width="1.63636363636364" style="1" customWidth="1"/>
    <col min="3" max="3" width="4" style="563" customWidth="1"/>
    <col min="4" max="4" width="20.2727272727273" style="563" customWidth="1"/>
    <col min="5" max="5" width="5" style="563" customWidth="1"/>
    <col min="6" max="6" width="20.2727272727273" style="563" customWidth="1"/>
    <col min="7" max="7" width="5" style="563" customWidth="1"/>
    <col min="8" max="8" width="20.2727272727273" style="563" customWidth="1"/>
    <col min="9" max="9" width="4" style="563" customWidth="1"/>
    <col min="10" max="10" width="14.4545454545455" style="563" customWidth="1"/>
    <col min="11" max="16384" width="14.4545454545455" style="563" hidden="1"/>
  </cols>
  <sheetData>
    <row r="1" s="563" customFormat="1" spans="3:9">
      <c r="C1" s="564" t="s">
        <v>98</v>
      </c>
      <c r="D1" s="565"/>
      <c r="E1" s="565"/>
      <c r="F1" s="565"/>
      <c r="G1" s="565"/>
      <c r="H1" s="565"/>
      <c r="I1" s="575"/>
    </row>
    <row r="2" s="563" customFormat="1" spans="3:9">
      <c r="C2" s="566"/>
      <c r="I2" s="576"/>
    </row>
    <row r="3" s="563" customFormat="1" spans="3:9">
      <c r="C3" s="566" t="s">
        <v>98</v>
      </c>
      <c r="I3" s="576"/>
    </row>
    <row r="4" s="563" customFormat="1" spans="3:9">
      <c r="C4" s="566" t="s">
        <v>98</v>
      </c>
      <c r="I4" s="576"/>
    </row>
    <row r="5" s="563" customFormat="1" spans="3:9">
      <c r="C5" s="566"/>
      <c r="I5" s="576"/>
    </row>
    <row r="6" s="563" customFormat="1" spans="3:9">
      <c r="C6" s="566"/>
      <c r="I6" s="576"/>
    </row>
    <row r="7" s="563" customFormat="1" spans="3:9">
      <c r="C7" s="566"/>
      <c r="I7" s="576"/>
    </row>
    <row r="8" s="563" customFormat="1" ht="20" spans="3:9">
      <c r="C8" s="566" t="s">
        <v>98</v>
      </c>
      <c r="D8" s="567" t="s">
        <v>213</v>
      </c>
      <c r="I8" s="576"/>
    </row>
    <row r="9" s="563" customFormat="1" spans="3:9">
      <c r="C9" s="566" t="s">
        <v>98</v>
      </c>
      <c r="I9" s="576"/>
    </row>
    <row r="10" s="563" customFormat="1" spans="3:9">
      <c r="C10" s="566"/>
      <c r="I10" s="576"/>
    </row>
    <row r="11" s="563" customFormat="1" ht="15.5" spans="3:9">
      <c r="C11" s="566" t="s">
        <v>98</v>
      </c>
      <c r="D11" s="568" t="s">
        <v>214</v>
      </c>
      <c r="E11" s="568"/>
      <c r="F11" s="568"/>
      <c r="G11" s="568"/>
      <c r="H11" s="568"/>
      <c r="I11" s="576"/>
    </row>
    <row r="12" s="563" customFormat="1" ht="15.5" spans="3:9">
      <c r="C12" s="566"/>
      <c r="D12" s="568" t="s">
        <v>215</v>
      </c>
      <c r="E12" s="568"/>
      <c r="F12" s="568"/>
      <c r="G12" s="568"/>
      <c r="H12" s="568"/>
      <c r="I12" s="576"/>
    </row>
    <row r="13" s="563" customFormat="1" ht="15.5" spans="3:9">
      <c r="C13" s="566"/>
      <c r="D13" s="568" t="s">
        <v>216</v>
      </c>
      <c r="E13" s="568"/>
      <c r="F13" s="568"/>
      <c r="G13" s="568"/>
      <c r="H13" s="568"/>
      <c r="I13" s="576"/>
    </row>
    <row r="14" s="563" customFormat="1" ht="15.5" spans="3:9">
      <c r="C14" s="566"/>
      <c r="D14" s="568" t="s">
        <v>217</v>
      </c>
      <c r="E14" s="568"/>
      <c r="F14" s="568"/>
      <c r="G14" s="568"/>
      <c r="H14" s="568"/>
      <c r="I14" s="576"/>
    </row>
    <row r="15" s="563" customFormat="1" ht="15.5" spans="3:9">
      <c r="C15" s="566"/>
      <c r="D15" s="568" t="s">
        <v>218</v>
      </c>
      <c r="E15" s="568"/>
      <c r="F15" s="568"/>
      <c r="G15" s="568"/>
      <c r="H15" s="568"/>
      <c r="I15" s="576"/>
    </row>
    <row r="16" s="563" customFormat="1" ht="15.5" spans="3:9">
      <c r="C16" s="566"/>
      <c r="D16" s="568"/>
      <c r="E16" s="568"/>
      <c r="F16" s="568"/>
      <c r="G16" s="568"/>
      <c r="H16" s="568"/>
      <c r="I16" s="576"/>
    </row>
    <row r="17" s="563" customFormat="1" ht="15.5" spans="3:9">
      <c r="C17" s="566"/>
      <c r="D17" s="568" t="s">
        <v>219</v>
      </c>
      <c r="E17" s="568"/>
      <c r="F17" s="568"/>
      <c r="G17" s="568"/>
      <c r="H17" s="568"/>
      <c r="I17" s="576"/>
    </row>
    <row r="18" s="563" customFormat="1" ht="15.5" spans="3:9">
      <c r="C18" s="566"/>
      <c r="D18" s="568" t="s">
        <v>220</v>
      </c>
      <c r="E18" s="568"/>
      <c r="F18" s="568"/>
      <c r="G18" s="568"/>
      <c r="H18" s="568"/>
      <c r="I18" s="576"/>
    </row>
    <row r="19" s="563" customFormat="1" ht="15.5" spans="3:9">
      <c r="C19" s="566"/>
      <c r="D19" s="568" t="s">
        <v>221</v>
      </c>
      <c r="E19" s="568"/>
      <c r="F19" s="568"/>
      <c r="G19" s="568"/>
      <c r="H19" s="568"/>
      <c r="I19" s="576"/>
    </row>
    <row r="20" s="563" customFormat="1" ht="15.5" spans="3:9">
      <c r="C20" s="566"/>
      <c r="D20" s="568"/>
      <c r="E20" s="568"/>
      <c r="F20" s="568"/>
      <c r="G20" s="568"/>
      <c r="H20" s="568"/>
      <c r="I20" s="576"/>
    </row>
    <row r="21" s="563" customFormat="1" ht="15.5" spans="3:9">
      <c r="C21" s="566"/>
      <c r="D21" s="568"/>
      <c r="E21" s="568"/>
      <c r="F21" s="568"/>
      <c r="G21" s="568"/>
      <c r="H21" s="568"/>
      <c r="I21" s="576"/>
    </row>
    <row r="22" s="563" customFormat="1" ht="15.5" spans="3:9">
      <c r="C22" s="566"/>
      <c r="D22" s="568" t="s">
        <v>113</v>
      </c>
      <c r="E22" s="568"/>
      <c r="F22" s="568"/>
      <c r="G22" s="568"/>
      <c r="H22" s="568"/>
      <c r="I22" s="576"/>
    </row>
    <row r="23" s="563" customFormat="1" ht="15.5" spans="3:9">
      <c r="C23" s="566"/>
      <c r="D23" s="569"/>
      <c r="I23" s="576"/>
    </row>
    <row r="24" s="563" customFormat="1" spans="3:9">
      <c r="C24" s="566"/>
      <c r="I24" s="576"/>
    </row>
    <row r="25" s="563" customFormat="1" spans="3:9">
      <c r="C25" s="566"/>
      <c r="I25" s="576"/>
    </row>
    <row r="26" s="563" customFormat="1" spans="3:9">
      <c r="C26" s="566"/>
      <c r="I26" s="576"/>
    </row>
    <row r="27" s="563" customFormat="1" ht="15.5" spans="3:9">
      <c r="C27" s="566"/>
      <c r="D27" s="569"/>
      <c r="I27" s="576"/>
    </row>
    <row r="28" s="563" customFormat="1" ht="15.5" spans="3:9">
      <c r="C28" s="566"/>
      <c r="D28" s="569"/>
      <c r="I28" s="576"/>
    </row>
    <row r="29" s="563" customFormat="1" ht="15.5" spans="3:9">
      <c r="C29" s="566"/>
      <c r="D29" s="570"/>
      <c r="E29" s="571"/>
      <c r="F29" s="571"/>
      <c r="G29" s="571"/>
      <c r="H29" s="571"/>
      <c r="I29" s="576"/>
    </row>
    <row r="30" s="563" customFormat="1" ht="15.5" spans="3:9">
      <c r="C30" s="566"/>
      <c r="D30" s="569"/>
      <c r="E30" s="3"/>
      <c r="F30" s="3"/>
      <c r="G30" s="3"/>
      <c r="H30" s="3"/>
      <c r="I30" s="576"/>
    </row>
    <row r="31" s="563" customFormat="1" ht="15.5" spans="3:9">
      <c r="C31" s="566"/>
      <c r="D31" s="569"/>
      <c r="I31" s="576"/>
    </row>
    <row r="32" s="563" customFormat="1" ht="15.5" spans="3:9">
      <c r="C32" s="566"/>
      <c r="D32" s="569"/>
      <c r="I32" s="576"/>
    </row>
    <row r="33" s="563" customFormat="1" ht="15.5" spans="3:9">
      <c r="C33" s="566"/>
      <c r="D33" s="569"/>
      <c r="F33" s="569"/>
      <c r="H33" s="569"/>
      <c r="I33" s="576"/>
    </row>
    <row r="34" s="563" customFormat="1" spans="3:9">
      <c r="C34" s="566"/>
      <c r="I34" s="576"/>
    </row>
    <row r="35" s="563" customFormat="1" spans="3:9">
      <c r="C35" s="566"/>
      <c r="I35" s="576"/>
    </row>
    <row r="36" s="563" customFormat="1" ht="14.75" spans="3:9">
      <c r="C36" s="572"/>
      <c r="D36" s="573"/>
      <c r="E36" s="573"/>
      <c r="F36" s="573"/>
      <c r="G36" s="573"/>
      <c r="H36" s="573"/>
      <c r="I36" s="577"/>
    </row>
    <row r="37" s="563" customFormat="1"/>
    <row r="38" s="563" customFormat="1" spans="5:5">
      <c r="E38" s="574"/>
    </row>
    <row r="39" s="563" customFormat="1"/>
    <row r="40" s="563" customFormat="1"/>
    <row r="41" s="563" customFormat="1"/>
    <row r="42" s="563" customFormat="1"/>
    <row r="43" s="563" customFormat="1"/>
    <row r="44" s="563" customFormat="1"/>
    <row r="45" s="563" customFormat="1"/>
    <row r="46" s="563" customFormat="1"/>
    <row r="47" s="563" customFormat="1"/>
    <row r="48" s="563" customFormat="1"/>
    <row r="49" s="563" customFormat="1"/>
    <row r="50" s="563" customFormat="1"/>
    <row r="51" s="563" customFormat="1"/>
    <row r="52" s="563" customFormat="1"/>
    <row r="53" s="563" customFormat="1"/>
    <row r="54" s="563" customFormat="1"/>
    <row r="55" s="563" customFormat="1"/>
    <row r="56" s="563" customFormat="1"/>
    <row r="57" s="563" customFormat="1"/>
    <row r="58" s="563" customFormat="1"/>
    <row r="59" s="563" customFormat="1"/>
    <row r="60" s="563" customFormat="1"/>
    <row r="61" s="563" customFormat="1"/>
    <row r="62" s="563" customFormat="1"/>
    <row r="63" s="563" customFormat="1"/>
    <row r="64" s="563" customFormat="1"/>
    <row r="65" s="563" customFormat="1"/>
    <row r="66" s="563" customFormat="1"/>
    <row r="67" s="563" customFormat="1"/>
    <row r="68" s="563" customFormat="1"/>
    <row r="69" s="563" customFormat="1"/>
    <row r="70" s="563" customFormat="1"/>
    <row r="71" s="563" customFormat="1"/>
    <row r="72" s="563" customFormat="1"/>
    <row r="73" s="563" customFormat="1"/>
    <row r="74" s="563" customFormat="1"/>
    <row r="75" s="563" customFormat="1"/>
    <row r="76" s="563" customFormat="1"/>
    <row r="77" s="563" customFormat="1"/>
    <row r="78" s="563" customFormat="1"/>
    <row r="79" s="563" customFormat="1"/>
    <row r="80" s="563" customFormat="1"/>
    <row r="81" s="563" customFormat="1"/>
    <row r="82" s="563" customFormat="1"/>
    <row r="83" s="563" customFormat="1"/>
    <row r="84" s="563" customFormat="1"/>
    <row r="85" s="563" customFormat="1"/>
    <row r="86" s="563" customFormat="1"/>
    <row r="87" s="563" customFormat="1"/>
    <row r="88" s="563" customFormat="1"/>
    <row r="89" s="563" customFormat="1"/>
    <row r="90" s="563" customFormat="1"/>
    <row r="91" s="563" customFormat="1"/>
    <row r="92" s="563" customFormat="1"/>
    <row r="93" s="563" customFormat="1"/>
    <row r="94" s="563" customFormat="1"/>
    <row r="95" s="563" customFormat="1"/>
    <row r="96" s="563" customFormat="1"/>
    <row r="97" s="563" customFormat="1"/>
    <row r="98" s="563" customFormat="1"/>
    <row r="99" s="563" customFormat="1"/>
    <row r="100" s="563" customFormat="1"/>
    <row r="101" s="563" customFormat="1"/>
    <row r="102" s="563" customFormat="1"/>
    <row r="103" s="563" customFormat="1"/>
    <row r="104" s="563" customFormat="1"/>
    <row r="105" s="563" customFormat="1"/>
    <row r="106" s="563" customFormat="1"/>
    <row r="107" s="563" customFormat="1"/>
    <row r="108" s="563" customFormat="1"/>
    <row r="109" s="563" customFormat="1"/>
    <row r="110" s="563" customFormat="1"/>
    <row r="111" s="563" customFormat="1"/>
    <row r="112" s="563" customFormat="1"/>
    <row r="113" s="563" customFormat="1"/>
    <row r="114" s="563" customFormat="1"/>
    <row r="115" s="563" customFormat="1"/>
    <row r="116" s="563" customFormat="1"/>
    <row r="117" s="563" customFormat="1"/>
    <row r="118" s="563" customFormat="1"/>
    <row r="119" s="563" customFormat="1"/>
    <row r="120" s="563" customFormat="1"/>
    <row r="121" s="563" customFormat="1"/>
    <row r="122" s="563" customFormat="1"/>
    <row r="123" s="563" customFormat="1"/>
    <row r="124" s="563" customFormat="1"/>
    <row r="125" s="563" customFormat="1"/>
    <row r="126" s="563" customFormat="1"/>
    <row r="127" s="563" customFormat="1"/>
    <row r="128" s="563" customFormat="1"/>
    <row r="129" s="563" customFormat="1"/>
    <row r="130" s="563" customFormat="1"/>
    <row r="131" s="563" customFormat="1"/>
    <row r="132" s="563" customFormat="1"/>
    <row r="133" s="563" customFormat="1"/>
    <row r="134" s="563" customFormat="1"/>
    <row r="135" s="563" customFormat="1"/>
    <row r="136" s="563" customFormat="1"/>
    <row r="137" s="563" customFormat="1"/>
    <row r="138" s="563" customFormat="1"/>
    <row r="139" s="563" customFormat="1"/>
    <row r="140" s="563" customFormat="1"/>
    <row r="141" s="563" customFormat="1"/>
    <row r="142" s="563" customFormat="1"/>
    <row r="143" s="563" customFormat="1"/>
    <row r="144" s="563" customFormat="1"/>
    <row r="145" s="563" customFormat="1"/>
    <row r="146" s="563" customFormat="1"/>
    <row r="147" s="563" customFormat="1"/>
    <row r="148" s="563" customFormat="1"/>
    <row r="149" s="563" customFormat="1"/>
    <row r="150" s="563" customFormat="1"/>
    <row r="151" s="563" customFormat="1"/>
    <row r="152" s="563" customFormat="1"/>
    <row r="153" s="563" customFormat="1"/>
    <row r="154" s="563" customFormat="1"/>
    <row r="155" s="563" customFormat="1"/>
    <row r="156" s="563" customFormat="1"/>
    <row r="157" s="563" customFormat="1"/>
    <row r="158" s="563" customFormat="1"/>
    <row r="159" s="563" customFormat="1"/>
    <row r="160" s="563" customFormat="1"/>
    <row r="161" s="563" customFormat="1"/>
    <row r="162" s="563" customFormat="1"/>
    <row r="163" s="563" customFormat="1"/>
    <row r="164" s="563" customFormat="1"/>
    <row r="165" s="563" customFormat="1"/>
    <row r="166" s="563" customFormat="1"/>
    <row r="167" s="563" customFormat="1"/>
    <row r="168" s="563" customFormat="1"/>
    <row r="169" s="563" customFormat="1"/>
    <row r="170" s="563" customFormat="1"/>
    <row r="171" s="563" customFormat="1"/>
    <row r="172" s="563" customFormat="1"/>
    <row r="173" s="563" customFormat="1"/>
    <row r="174" s="563" customFormat="1"/>
    <row r="175" s="563" customFormat="1"/>
    <row r="176" s="563" customFormat="1"/>
    <row r="177" s="563" customFormat="1"/>
    <row r="178" s="563" customFormat="1"/>
    <row r="179" s="563" customFormat="1"/>
    <row r="180" s="563" customFormat="1"/>
    <row r="181" s="563" customFormat="1"/>
    <row r="182" s="563" customFormat="1"/>
    <row r="183" s="563" customFormat="1"/>
    <row r="184" s="563" customFormat="1"/>
    <row r="185" s="563" customFormat="1"/>
    <row r="186" s="563" customFormat="1"/>
    <row r="187" s="563" customFormat="1"/>
    <row r="188" s="563" customFormat="1"/>
    <row r="189" s="563" customFormat="1"/>
    <row r="190" s="563" customFormat="1"/>
    <row r="191" s="563" customFormat="1"/>
    <row r="192" s="563" customFormat="1"/>
    <row r="193" s="563" customFormat="1"/>
    <row r="194" s="563" customFormat="1"/>
    <row r="195" s="563" customFormat="1"/>
    <row r="196" s="563" customFormat="1"/>
    <row r="197" s="563" customFormat="1"/>
    <row r="198" s="563" customFormat="1"/>
    <row r="199" s="563" customFormat="1"/>
    <row r="200" s="563" customFormat="1"/>
    <row r="201" s="563" customFormat="1"/>
    <row r="202" s="563" customFormat="1"/>
    <row r="203" s="563" customFormat="1"/>
    <row r="204" s="563" customFormat="1"/>
    <row r="205" s="563" customFormat="1"/>
    <row r="206" s="563" customFormat="1"/>
    <row r="207" s="563" customFormat="1"/>
    <row r="208" s="563" customFormat="1"/>
    <row r="209" s="563" customFormat="1"/>
    <row r="210" s="563" customFormat="1"/>
    <row r="211" s="563" customFormat="1"/>
    <row r="212" s="563" customFormat="1"/>
    <row r="213" s="563" customFormat="1"/>
    <row r="214" s="563" customFormat="1"/>
    <row r="215" s="563" customFormat="1"/>
    <row r="216" s="563" customFormat="1"/>
    <row r="217" s="563" customFormat="1"/>
    <row r="218" s="563" customFormat="1"/>
    <row r="219" s="563" customFormat="1"/>
    <row r="220" s="563" customFormat="1"/>
    <row r="221" s="563" customFormat="1"/>
    <row r="222" s="563" customFormat="1"/>
    <row r="223" s="563" customFormat="1"/>
    <row r="224" s="563" customFormat="1"/>
    <row r="225" s="563" customFormat="1"/>
    <row r="226" s="563" customFormat="1"/>
    <row r="227" s="563" customFormat="1"/>
    <row r="228" s="563" customFormat="1"/>
    <row r="229" s="563" customFormat="1"/>
    <row r="230" s="563" customFormat="1"/>
    <row r="231" s="563" customFormat="1"/>
    <row r="232" s="563" customFormat="1"/>
    <row r="233" s="563" customFormat="1"/>
    <row r="234" s="563" customFormat="1"/>
    <row r="235" s="563" customFormat="1"/>
    <row r="236" s="563" customFormat="1"/>
    <row r="237" s="563" customFormat="1"/>
    <row r="238" s="563" customFormat="1"/>
    <row r="239" s="563" customFormat="1"/>
    <row r="240" s="563" customFormat="1"/>
    <row r="241" s="563" customFormat="1"/>
    <row r="242" s="563" customFormat="1"/>
    <row r="243" s="563" customFormat="1"/>
    <row r="244" s="563" customFormat="1"/>
    <row r="245" s="563" customFormat="1"/>
    <row r="246" s="563" customFormat="1"/>
    <row r="247" s="563" customFormat="1"/>
    <row r="248" s="563" customFormat="1"/>
    <row r="249" s="563" customFormat="1"/>
    <row r="250" s="563" customFormat="1"/>
    <row r="251" s="563" customFormat="1"/>
    <row r="252" s="563" customFormat="1"/>
    <row r="253" s="563" customFormat="1"/>
    <row r="254" s="563" customFormat="1"/>
    <row r="255" s="563" customFormat="1"/>
    <row r="256" s="563" customFormat="1"/>
    <row r="257" s="563" customFormat="1"/>
    <row r="258" s="563" customFormat="1"/>
    <row r="259" s="563" customFormat="1"/>
    <row r="260" s="563" customFormat="1"/>
    <row r="261" s="563" customFormat="1"/>
    <row r="262" s="563" customFormat="1"/>
    <row r="263" s="563" customFormat="1"/>
    <row r="264" s="563" customFormat="1"/>
    <row r="265" s="563" customFormat="1"/>
    <row r="266" s="563" customFormat="1"/>
    <row r="267" s="563" customFormat="1"/>
    <row r="268" s="563" customFormat="1"/>
    <row r="269" s="563" customFormat="1"/>
    <row r="270" s="563" customFormat="1"/>
    <row r="271" s="563" customFormat="1"/>
    <row r="272" s="563" customFormat="1"/>
    <row r="273" s="563" customFormat="1"/>
    <row r="274" s="563" customFormat="1"/>
    <row r="275" s="563" customFormat="1"/>
    <row r="276" s="563" customFormat="1"/>
    <row r="277" s="563" customFormat="1"/>
    <row r="278" s="563" customFormat="1"/>
    <row r="279" s="563" customFormat="1"/>
    <row r="280" s="563" customFormat="1"/>
    <row r="281" s="563" customFormat="1"/>
    <row r="282" s="563" customFormat="1"/>
    <row r="283" s="563" customFormat="1"/>
    <row r="284" s="563" customFormat="1"/>
    <row r="285" s="563" customFormat="1"/>
    <row r="286" s="563" customFormat="1"/>
    <row r="287" s="563" customFormat="1"/>
    <row r="288" s="563" customFormat="1"/>
    <row r="289" s="563" customFormat="1"/>
    <row r="290" s="563" customFormat="1"/>
    <row r="291" s="563" customFormat="1"/>
    <row r="292" s="563" customFormat="1"/>
    <row r="293" s="563" customFormat="1"/>
    <row r="294" s="563" customFormat="1"/>
    <row r="295" s="563" customFormat="1"/>
    <row r="296" s="563" customFormat="1"/>
    <row r="297" s="563" customFormat="1"/>
    <row r="298" s="563" customFormat="1"/>
    <row r="299" s="563" customFormat="1"/>
    <row r="300" s="563" customFormat="1"/>
    <row r="301" s="563" customFormat="1"/>
    <row r="302" s="563" customFormat="1"/>
    <row r="303" s="563" customFormat="1"/>
    <row r="304" s="563" customFormat="1"/>
    <row r="305" s="563" customFormat="1"/>
    <row r="306" s="563" customFormat="1"/>
    <row r="307" s="563" customFormat="1"/>
    <row r="308" s="563" customFormat="1"/>
    <row r="309" s="563" customFormat="1"/>
    <row r="310" s="563" customFormat="1"/>
    <row r="311" s="563" customFormat="1"/>
    <row r="312" s="563" customFormat="1"/>
    <row r="313" s="563" customFormat="1"/>
    <row r="314" s="563" customFormat="1"/>
    <row r="315" s="563" customFormat="1"/>
    <row r="316" s="563" customFormat="1"/>
    <row r="317" s="563" customFormat="1"/>
    <row r="318" s="563" customFormat="1"/>
    <row r="319" s="563" customFormat="1"/>
    <row r="320" s="563" customFormat="1"/>
    <row r="321" s="563" customFormat="1"/>
    <row r="322" s="563" customFormat="1"/>
    <row r="323" s="563" customFormat="1"/>
    <row r="324" s="563" customFormat="1"/>
    <row r="325" s="563" customFormat="1"/>
    <row r="326" s="563" customFormat="1"/>
    <row r="327" s="563" customFormat="1"/>
    <row r="328" s="563" customFormat="1"/>
    <row r="329" s="563" customFormat="1"/>
    <row r="330" s="563" customFormat="1"/>
    <row r="331" s="563" customFormat="1"/>
    <row r="332" s="563" customFormat="1"/>
    <row r="333" s="563" customFormat="1"/>
    <row r="334" s="563" customFormat="1"/>
    <row r="335" s="563" customFormat="1"/>
    <row r="336" s="563" customFormat="1"/>
    <row r="337" s="563" customFormat="1"/>
    <row r="338" s="563" customFormat="1"/>
    <row r="339" s="563" customFormat="1"/>
    <row r="340" s="563" customFormat="1"/>
    <row r="341" s="563" customFormat="1"/>
    <row r="342" s="563" customFormat="1"/>
    <row r="343" s="563" customFormat="1"/>
    <row r="344" s="563" customFormat="1"/>
    <row r="345" s="563" customFormat="1"/>
    <row r="346" s="563" customFormat="1"/>
    <row r="347" s="563" customFormat="1"/>
    <row r="348" s="563" customFormat="1"/>
    <row r="349" s="563" customFormat="1"/>
    <row r="350" s="563" customFormat="1"/>
    <row r="351" s="563" customFormat="1"/>
    <row r="352" s="563" customFormat="1"/>
    <row r="353" s="563" customFormat="1"/>
    <row r="354" s="563" customFormat="1"/>
    <row r="355" s="563" customFormat="1"/>
    <row r="356" s="563" customFormat="1"/>
    <row r="357" s="563" customFormat="1"/>
    <row r="358" s="563" customFormat="1"/>
    <row r="359" s="563" customFormat="1"/>
    <row r="360" s="563" customFormat="1"/>
    <row r="361" s="563" customFormat="1"/>
    <row r="362" s="563" customFormat="1"/>
    <row r="363" s="563" customFormat="1"/>
    <row r="364" s="563" customFormat="1"/>
    <row r="365" s="563" customFormat="1"/>
    <row r="366" s="563" customFormat="1"/>
    <row r="367" s="563" customFormat="1"/>
    <row r="368" s="563" customFormat="1"/>
    <row r="369" s="563" customFormat="1"/>
    <row r="370" s="563" customFormat="1"/>
    <row r="371" s="563" customFormat="1"/>
    <row r="372" s="563" customFormat="1"/>
    <row r="373" s="563" customFormat="1"/>
    <row r="374" s="563" customFormat="1"/>
    <row r="375" s="563" customFormat="1"/>
    <row r="376" s="563" customFormat="1"/>
    <row r="377" s="563" customFormat="1"/>
    <row r="378" s="563" customFormat="1"/>
    <row r="379" s="563" customFormat="1"/>
    <row r="380" s="563" customFormat="1"/>
    <row r="381" s="563" customFormat="1"/>
    <row r="382" s="563" customFormat="1"/>
    <row r="383" s="563" customFormat="1"/>
    <row r="384" s="563" customFormat="1"/>
    <row r="385" s="563" customFormat="1"/>
    <row r="386" s="563" customFormat="1"/>
    <row r="387" s="563" customFormat="1"/>
    <row r="388" s="563" customFormat="1"/>
    <row r="389" s="563" customFormat="1"/>
    <row r="390" s="563" customFormat="1"/>
    <row r="391" s="563" customFormat="1"/>
    <row r="392" s="563" customFormat="1"/>
    <row r="393" s="563" customFormat="1"/>
    <row r="394" s="563" customFormat="1"/>
    <row r="395" s="563" customFormat="1"/>
    <row r="396" s="563" customFormat="1"/>
    <row r="397" s="563" customFormat="1"/>
    <row r="398" s="563" customFormat="1"/>
    <row r="399" s="563" customFormat="1"/>
    <row r="400" s="563" customFormat="1"/>
    <row r="401" s="563" customFormat="1"/>
    <row r="402" s="563" customFormat="1"/>
    <row r="403" s="563" customFormat="1"/>
    <row r="404" s="563" customFormat="1"/>
    <row r="405" s="563" customFormat="1"/>
    <row r="406" s="563" customFormat="1"/>
    <row r="407" s="563" customFormat="1"/>
    <row r="408" s="563" customFormat="1"/>
    <row r="409" s="563" customFormat="1"/>
    <row r="410" s="563" customFormat="1"/>
    <row r="411" s="563" customFormat="1"/>
    <row r="412" s="563" customFormat="1"/>
    <row r="413" s="563" customFormat="1"/>
    <row r="414" s="563" customFormat="1"/>
    <row r="415" s="563" customFormat="1"/>
    <row r="416" s="563" customFormat="1"/>
    <row r="417" s="563" customFormat="1"/>
    <row r="418" s="563" customFormat="1"/>
    <row r="419" s="563" customFormat="1"/>
    <row r="420" s="563" customFormat="1"/>
    <row r="421" s="563" customFormat="1"/>
    <row r="422" s="563" customFormat="1"/>
    <row r="423" s="563" customFormat="1"/>
    <row r="424" s="563" customFormat="1"/>
    <row r="425" s="563" customFormat="1"/>
    <row r="426" s="563" customFormat="1"/>
    <row r="427" s="563" customFormat="1"/>
    <row r="428" s="563" customFormat="1"/>
    <row r="429" s="563" customFormat="1"/>
    <row r="430" s="563" customFormat="1"/>
    <row r="431" s="563" customFormat="1"/>
    <row r="432" s="563" customFormat="1"/>
    <row r="433" s="563" customFormat="1"/>
    <row r="434" s="563" customFormat="1"/>
    <row r="435" s="563" customFormat="1"/>
    <row r="436" s="563" customFormat="1"/>
    <row r="437" s="563" customFormat="1"/>
    <row r="438" s="563" customFormat="1"/>
    <row r="439" s="563" customFormat="1"/>
    <row r="440" s="563" customFormat="1"/>
    <row r="441" s="563" customFormat="1"/>
    <row r="442" s="563" customFormat="1"/>
    <row r="443" s="563" customFormat="1"/>
    <row r="444" s="563" customFormat="1"/>
    <row r="445" s="563" customFormat="1"/>
    <row r="446" s="563" customFormat="1"/>
    <row r="447" s="563" customFormat="1"/>
    <row r="448" s="563" customFormat="1"/>
    <row r="449" s="563" customFormat="1"/>
    <row r="450" s="563" customFormat="1"/>
    <row r="451" s="563" customFormat="1"/>
    <row r="452" s="563" customFormat="1"/>
    <row r="453" s="563" customFormat="1"/>
    <row r="454" s="563" customFormat="1"/>
    <row r="455" s="563" customFormat="1"/>
    <row r="456" s="563" customFormat="1"/>
    <row r="457" s="563" customFormat="1"/>
    <row r="458" s="563" customFormat="1"/>
    <row r="459" s="563" customFormat="1"/>
    <row r="460" s="563" customFormat="1"/>
    <row r="461" s="563" customFormat="1"/>
    <row r="462" s="563" customFormat="1"/>
    <row r="463" s="563" customFormat="1"/>
    <row r="464" s="563" customFormat="1"/>
    <row r="465" s="563" customFormat="1"/>
    <row r="466" s="563" customFormat="1"/>
    <row r="467" s="563" customFormat="1"/>
    <row r="468" s="563" customFormat="1"/>
    <row r="469" s="563" customFormat="1"/>
    <row r="470" s="563" customFormat="1"/>
    <row r="471" s="563" customFormat="1"/>
    <row r="472" s="563" customFormat="1"/>
    <row r="473" s="563" customFormat="1"/>
    <row r="474" s="563" customFormat="1"/>
    <row r="475" s="563" customFormat="1"/>
    <row r="476" s="563" customFormat="1"/>
    <row r="477" s="563" customFormat="1"/>
    <row r="478" s="563" customFormat="1"/>
    <row r="479" s="563" customFormat="1"/>
    <row r="480" s="563" customFormat="1"/>
    <row r="481" s="563" customFormat="1"/>
    <row r="482" s="563" customFormat="1"/>
    <row r="483" s="563" customFormat="1"/>
    <row r="484" s="563" customFormat="1"/>
    <row r="485" s="563" customFormat="1"/>
    <row r="486" s="563" customFormat="1"/>
    <row r="487" s="563" customFormat="1"/>
    <row r="488" s="563" customFormat="1"/>
    <row r="489" s="563" customFormat="1"/>
    <row r="490" s="563" customFormat="1"/>
    <row r="491" s="563" customFormat="1"/>
    <row r="492" s="563" customFormat="1"/>
    <row r="493" s="563" customFormat="1"/>
    <row r="494" s="563" customFormat="1"/>
    <row r="495" s="563" customFormat="1"/>
    <row r="496" s="563" customFormat="1"/>
    <row r="497" s="563" customFormat="1"/>
    <row r="498" s="563" customFormat="1"/>
    <row r="499" s="563" customFormat="1"/>
    <row r="500" s="563" customFormat="1"/>
    <row r="501" s="563" customFormat="1"/>
    <row r="502" s="563" customFormat="1"/>
    <row r="503" s="563" customFormat="1"/>
    <row r="504" s="563" customFormat="1"/>
    <row r="505" s="563" customFormat="1"/>
    <row r="506" s="563" customFormat="1"/>
    <row r="507" s="563" customFormat="1"/>
    <row r="508" s="563" customFormat="1"/>
    <row r="509" s="563" customFormat="1"/>
    <row r="510" s="563" customFormat="1"/>
    <row r="511" s="563" customFormat="1"/>
    <row r="512" s="563" customFormat="1"/>
    <row r="513" s="563" customFormat="1"/>
    <row r="514" s="563" customFormat="1"/>
    <row r="515" s="563" customFormat="1"/>
    <row r="516" s="563" customFormat="1"/>
    <row r="517" s="563" customFormat="1"/>
    <row r="518" s="563" customFormat="1"/>
    <row r="519" s="563" customFormat="1"/>
    <row r="520" s="563" customFormat="1"/>
    <row r="521" s="563" customFormat="1"/>
    <row r="522" s="563" customFormat="1"/>
    <row r="523" s="563" customFormat="1"/>
    <row r="524" s="563" customFormat="1"/>
    <row r="525" s="563" customFormat="1"/>
    <row r="526" s="563" customFormat="1"/>
    <row r="527" s="563" customFormat="1"/>
    <row r="528" s="563" customFormat="1"/>
    <row r="529" s="563" customFormat="1"/>
    <row r="530" s="563" customFormat="1"/>
    <row r="531" s="563" customFormat="1"/>
    <row r="532" s="563" customFormat="1"/>
    <row r="533" s="563" customFormat="1"/>
    <row r="534" s="563" customFormat="1"/>
    <row r="535" s="563" customFormat="1"/>
    <row r="536" s="563" customFormat="1"/>
    <row r="537" s="563" customFormat="1"/>
    <row r="538" s="563" customFormat="1"/>
    <row r="539" s="563" customFormat="1"/>
    <row r="540" s="563" customFormat="1"/>
    <row r="541" s="563" customFormat="1"/>
    <row r="542" s="563" customFormat="1"/>
    <row r="543" s="563" customFormat="1"/>
    <row r="544" s="563" customFormat="1"/>
    <row r="545" s="563" customFormat="1"/>
    <row r="546" s="563" customFormat="1"/>
    <row r="547" s="563" customFormat="1"/>
    <row r="548" s="563" customFormat="1"/>
    <row r="549" s="563" customFormat="1"/>
    <row r="550" s="563" customFormat="1"/>
    <row r="551" s="563" customFormat="1"/>
    <row r="552" s="563" customFormat="1"/>
    <row r="553" s="563" customFormat="1"/>
    <row r="554" s="563" customFormat="1"/>
    <row r="555" s="563" customFormat="1"/>
    <row r="556" s="563" customFormat="1"/>
    <row r="557" s="563" customFormat="1"/>
    <row r="558" s="563" customFormat="1"/>
    <row r="559" s="563" customFormat="1"/>
    <row r="560" s="563" customFormat="1"/>
    <row r="561" s="563" customFormat="1"/>
    <row r="562" s="563" customFormat="1"/>
    <row r="563" s="563" customFormat="1"/>
    <row r="564" s="563" customFormat="1"/>
    <row r="565" s="563" customFormat="1"/>
    <row r="566" s="563" customFormat="1"/>
    <row r="567" s="563" customFormat="1"/>
    <row r="568" s="563" customFormat="1"/>
    <row r="569" s="563" customFormat="1"/>
    <row r="570" s="563" customFormat="1"/>
    <row r="571" s="563" customFormat="1"/>
    <row r="572" s="563" customFormat="1"/>
    <row r="573" s="563" customFormat="1"/>
    <row r="574" s="563" customFormat="1"/>
    <row r="575" s="563" customFormat="1"/>
    <row r="576" s="563" customFormat="1"/>
    <row r="577" s="563" customFormat="1"/>
    <row r="578" s="563" customFormat="1"/>
    <row r="579" s="563" customFormat="1"/>
    <row r="580" s="563" customFormat="1"/>
    <row r="581" s="563" customFormat="1"/>
    <row r="582" s="563" customFormat="1"/>
    <row r="583" s="563" customFormat="1"/>
    <row r="584" s="563" customFormat="1"/>
    <row r="585" s="563" customFormat="1"/>
    <row r="586" s="563" customFormat="1"/>
    <row r="587" s="563" customFormat="1"/>
    <row r="588" s="563" customFormat="1"/>
    <row r="589" s="563" customFormat="1"/>
    <row r="590" s="563" customFormat="1"/>
    <row r="591" s="563" customFormat="1"/>
    <row r="592" s="563" customFormat="1"/>
    <row r="593" s="563" customFormat="1"/>
    <row r="594" s="563" customFormat="1"/>
    <row r="595" s="563" customFormat="1"/>
    <row r="596" s="563" customFormat="1"/>
    <row r="597" s="563" customFormat="1"/>
    <row r="598" s="563" customFormat="1"/>
    <row r="599" s="563" customFormat="1"/>
    <row r="600" s="563" customFormat="1"/>
    <row r="601" s="563" customFormat="1"/>
    <row r="602" s="563" customFormat="1"/>
    <row r="603" s="563" customFormat="1"/>
    <row r="604" s="563" customFormat="1"/>
    <row r="605" s="563" customFormat="1"/>
    <row r="606" s="563" customFormat="1"/>
    <row r="607" s="563" customFormat="1"/>
    <row r="608" s="563" customFormat="1"/>
    <row r="609" s="563" customFormat="1"/>
    <row r="610" s="563" customFormat="1"/>
    <row r="611" s="563" customFormat="1"/>
    <row r="612" s="563" customFormat="1"/>
    <row r="613" s="563" customFormat="1"/>
    <row r="614" s="563" customFormat="1"/>
    <row r="615" s="563" customFormat="1"/>
    <row r="616" s="563" customFormat="1"/>
    <row r="617" s="563" customFormat="1"/>
    <row r="618" s="563" customFormat="1"/>
    <row r="619" s="563" customFormat="1"/>
    <row r="620" s="563" customFormat="1"/>
    <row r="621" s="563" customFormat="1"/>
    <row r="622" s="563" customFormat="1"/>
    <row r="623" s="563" customFormat="1"/>
    <row r="624" s="563" customFormat="1"/>
    <row r="625" s="563" customFormat="1"/>
    <row r="626" s="563" customFormat="1"/>
    <row r="627" s="563" customFormat="1"/>
    <row r="628" s="563" customFormat="1"/>
    <row r="629" s="563" customFormat="1"/>
    <row r="630" s="563" customFormat="1"/>
    <row r="631" s="563" customFormat="1"/>
    <row r="632" s="563" customFormat="1"/>
    <row r="633" s="563" customFormat="1"/>
    <row r="634" s="563" customFormat="1"/>
    <row r="635" s="563" customFormat="1"/>
    <row r="636" s="563" customFormat="1"/>
    <row r="637" s="563" customFormat="1"/>
    <row r="638" s="563" customFormat="1"/>
    <row r="639" s="563" customFormat="1"/>
    <row r="640" s="563" customFormat="1"/>
    <row r="641" s="563" customFormat="1"/>
    <row r="642" s="563" customFormat="1"/>
    <row r="643" s="563" customFormat="1"/>
    <row r="644" s="563" customFormat="1"/>
    <row r="645" s="563" customFormat="1"/>
    <row r="646" s="563" customFormat="1"/>
    <row r="647" s="563" customFormat="1"/>
    <row r="648" s="563" customFormat="1"/>
    <row r="649" s="563" customFormat="1"/>
    <row r="650" s="563" customFormat="1"/>
    <row r="651" s="563" customFormat="1"/>
    <row r="652" s="563" customFormat="1"/>
    <row r="653" s="563" customFormat="1"/>
    <row r="654" s="563" customFormat="1"/>
    <row r="655" s="563" customFormat="1"/>
    <row r="656" s="563" customFormat="1"/>
    <row r="657" s="563" customFormat="1"/>
    <row r="658" s="563" customFormat="1"/>
    <row r="659" s="563" customFormat="1"/>
    <row r="660" s="563" customFormat="1"/>
    <row r="661" s="563" customFormat="1"/>
    <row r="662" s="563" customFormat="1"/>
    <row r="663" s="563" customFormat="1"/>
    <row r="664" s="563" customFormat="1"/>
    <row r="665" s="563" customFormat="1"/>
    <row r="666" s="563" customFormat="1"/>
    <row r="667" s="563" customFormat="1"/>
    <row r="668" s="563" customFormat="1"/>
    <row r="669" s="563" customFormat="1"/>
    <row r="670" s="563" customFormat="1"/>
    <row r="671" s="563" customFormat="1"/>
    <row r="672" s="563" customFormat="1"/>
    <row r="673" s="563" customFormat="1"/>
    <row r="674" s="563" customFormat="1"/>
    <row r="675" s="563" customFormat="1"/>
    <row r="676" s="563" customFormat="1"/>
    <row r="677" s="563" customFormat="1"/>
    <row r="678" s="563" customFormat="1"/>
    <row r="679" s="563" customFormat="1"/>
    <row r="680" s="563" customFormat="1"/>
    <row r="681" s="563" customFormat="1"/>
    <row r="682" s="563" customFormat="1"/>
    <row r="683" s="563" customFormat="1"/>
    <row r="684" s="563" customFormat="1"/>
    <row r="685" s="563" customFormat="1"/>
    <row r="686" s="563" customFormat="1"/>
    <row r="687" s="563" customFormat="1"/>
    <row r="688" s="563" customFormat="1"/>
    <row r="689" s="563" customFormat="1"/>
    <row r="690" s="563" customFormat="1"/>
    <row r="691" s="563" customFormat="1"/>
    <row r="692" s="563" customFormat="1"/>
    <row r="693" s="563" customFormat="1"/>
    <row r="694" s="563" customFormat="1"/>
    <row r="695" s="563" customFormat="1"/>
    <row r="696" s="563" customFormat="1"/>
    <row r="697" s="563" customFormat="1"/>
    <row r="698" s="563" customFormat="1"/>
    <row r="699" s="563" customFormat="1"/>
    <row r="700" s="563" customFormat="1"/>
    <row r="701" s="563" customFormat="1"/>
    <row r="702" s="563" customFormat="1"/>
    <row r="703" s="563" customFormat="1"/>
    <row r="704" s="563" customFormat="1"/>
    <row r="705" s="563" customFormat="1"/>
    <row r="706" s="563" customFormat="1"/>
    <row r="707" s="563" customFormat="1"/>
    <row r="708" s="563" customFormat="1"/>
    <row r="709" s="563" customFormat="1"/>
    <row r="710" s="563" customFormat="1"/>
    <row r="711" s="563" customFormat="1"/>
    <row r="712" s="563" customFormat="1"/>
    <row r="713" s="563" customFormat="1"/>
    <row r="714" s="563" customFormat="1"/>
    <row r="715" s="563" customFormat="1"/>
    <row r="716" s="563" customFormat="1"/>
    <row r="717" s="563" customFormat="1"/>
    <row r="718" s="563" customFormat="1"/>
    <row r="719" s="563" customFormat="1"/>
    <row r="720" s="563" customFormat="1"/>
    <row r="721" s="563" customFormat="1"/>
    <row r="722" s="563" customFormat="1"/>
    <row r="723" s="563" customFormat="1"/>
    <row r="724" s="563" customFormat="1"/>
    <row r="725" s="563" customFormat="1"/>
    <row r="726" s="563" customFormat="1"/>
    <row r="727" s="563" customFormat="1"/>
    <row r="728" s="563" customFormat="1"/>
    <row r="729" s="563" customFormat="1"/>
    <row r="730" s="563" customFormat="1"/>
    <row r="731" s="563" customFormat="1"/>
    <row r="732" s="563" customFormat="1"/>
    <row r="733" s="563" customFormat="1"/>
    <row r="734" s="563" customFormat="1"/>
    <row r="735" s="563" customFormat="1"/>
    <row r="736" s="563" customFormat="1"/>
    <row r="737" s="563" customFormat="1"/>
    <row r="738" s="563" customFormat="1"/>
    <row r="739" s="563" customFormat="1"/>
    <row r="740" s="563" customFormat="1"/>
    <row r="741" s="563" customFormat="1"/>
    <row r="742" s="563" customFormat="1"/>
    <row r="743" s="563" customFormat="1"/>
    <row r="744" s="563" customFormat="1"/>
    <row r="745" s="563" customFormat="1"/>
    <row r="746" s="563" customFormat="1"/>
    <row r="747" s="563" customFormat="1"/>
    <row r="748" s="563" customFormat="1"/>
    <row r="749" s="563" customFormat="1"/>
    <row r="750" s="563" customFormat="1"/>
    <row r="751" s="563" customFormat="1"/>
    <row r="752" s="563" customFormat="1"/>
    <row r="753" s="563" customFormat="1"/>
    <row r="754" s="563" customFormat="1"/>
    <row r="755" s="563" customFormat="1"/>
    <row r="756" s="563" customFormat="1"/>
    <row r="757" s="563" customFormat="1"/>
    <row r="758" s="563" customFormat="1"/>
    <row r="759" s="563" customFormat="1"/>
    <row r="760" s="563" customFormat="1"/>
    <row r="761" s="563" customFormat="1"/>
    <row r="762" s="563" customFormat="1"/>
    <row r="763" s="563" customFormat="1"/>
    <row r="764" s="563" customFormat="1"/>
    <row r="765" s="563" customFormat="1"/>
    <row r="766" s="563" customFormat="1"/>
    <row r="767" s="563" customFormat="1"/>
    <row r="768" s="563" customFormat="1"/>
    <row r="769" s="563" customFormat="1"/>
    <row r="770" s="563" customFormat="1"/>
    <row r="771" s="563" customFormat="1"/>
    <row r="772" s="563" customFormat="1"/>
    <row r="773" s="563" customFormat="1"/>
    <row r="774" s="563" customFormat="1"/>
    <row r="775" s="563" customFormat="1"/>
    <row r="776" s="563" customFormat="1"/>
    <row r="777" s="563" customFormat="1"/>
    <row r="778" s="563" customFormat="1"/>
    <row r="779" s="563" customFormat="1"/>
    <row r="780" s="563" customFormat="1"/>
    <row r="781" s="563" customFormat="1"/>
    <row r="782" s="563" customFormat="1"/>
    <row r="783" s="563" customFormat="1"/>
    <row r="784" s="563" customFormat="1"/>
    <row r="785" s="563" customFormat="1"/>
    <row r="786" s="563" customFormat="1"/>
    <row r="787" s="563" customFormat="1"/>
    <row r="788" s="563" customFormat="1"/>
    <row r="789" s="563" customFormat="1"/>
    <row r="790" s="563" customFormat="1"/>
    <row r="791" s="563" customFormat="1"/>
    <row r="792" s="563" customFormat="1"/>
    <row r="793" s="563" customFormat="1"/>
    <row r="794" s="563" customFormat="1"/>
    <row r="795" s="563" customFormat="1"/>
    <row r="796" s="563" customFormat="1"/>
    <row r="797" s="563" customFormat="1"/>
    <row r="798" s="563" customFormat="1"/>
    <row r="799" s="563" customFormat="1"/>
    <row r="800" s="563" customFormat="1"/>
    <row r="801" s="563" customFormat="1"/>
    <row r="802" s="563" customFormat="1"/>
    <row r="803" s="563" customFormat="1"/>
    <row r="804" s="563" customFormat="1"/>
    <row r="805" s="563" customFormat="1"/>
    <row r="806" s="563" customFormat="1"/>
    <row r="807" s="563" customFormat="1"/>
    <row r="808" s="563" customFormat="1"/>
    <row r="809" s="563" customFormat="1"/>
    <row r="810" s="563" customFormat="1"/>
    <row r="811" s="563" customFormat="1"/>
    <row r="812" s="563" customFormat="1"/>
    <row r="813" s="563" customFormat="1"/>
    <row r="814" s="563" customFormat="1"/>
    <row r="815" s="563" customFormat="1"/>
    <row r="816" s="563" customFormat="1"/>
    <row r="817" s="563" customFormat="1"/>
    <row r="818" s="563" customFormat="1"/>
    <row r="819" s="563" customFormat="1"/>
    <row r="820" s="563" customFormat="1"/>
    <row r="821" s="563" customFormat="1"/>
    <row r="822" s="563" customFormat="1"/>
    <row r="823" s="563" customFormat="1"/>
    <row r="824" s="563" customFormat="1"/>
    <row r="825" s="563" customFormat="1"/>
    <row r="826" s="563" customFormat="1"/>
    <row r="827" s="563" customFormat="1"/>
    <row r="828" s="563" customFormat="1"/>
    <row r="829" s="563" customFormat="1"/>
    <row r="830" s="563" customFormat="1"/>
    <row r="831" s="563" customFormat="1"/>
    <row r="832" s="563" customFormat="1"/>
    <row r="833" s="563" customFormat="1"/>
    <row r="834" s="563" customFormat="1"/>
    <row r="835" s="563" customFormat="1"/>
    <row r="836" s="563" customFormat="1"/>
    <row r="837" s="563" customFormat="1"/>
    <row r="838" s="563" customFormat="1"/>
    <row r="839" s="563" customFormat="1"/>
    <row r="840" s="563" customFormat="1"/>
    <row r="841" s="563" customFormat="1"/>
    <row r="842" s="563" customFormat="1"/>
    <row r="843" s="563" customFormat="1"/>
    <row r="844" s="563" customFormat="1"/>
    <row r="845" s="563" customFormat="1"/>
    <row r="846" s="563" customFormat="1"/>
    <row r="847" s="563" customFormat="1"/>
    <row r="848" s="563" customFormat="1"/>
    <row r="849" s="563" customFormat="1"/>
    <row r="850" s="563" customFormat="1"/>
    <row r="851" s="563" customFormat="1"/>
    <row r="852" s="563" customFormat="1"/>
    <row r="853" s="563" customFormat="1"/>
    <row r="854" s="563" customFormat="1"/>
    <row r="855" s="563" customFormat="1"/>
    <row r="856" s="563" customFormat="1"/>
    <row r="857" s="563" customFormat="1"/>
    <row r="858" s="563" customFormat="1"/>
    <row r="859" s="563" customFormat="1"/>
    <row r="860" s="563" customFormat="1"/>
    <row r="861" s="563" customFormat="1"/>
    <row r="862" s="563" customFormat="1"/>
    <row r="863" s="563" customFormat="1"/>
    <row r="864" s="563" customFormat="1"/>
    <row r="865" s="563" customFormat="1"/>
    <row r="866" s="563" customFormat="1"/>
    <row r="867" s="563" customFormat="1"/>
    <row r="868" s="563" customFormat="1"/>
    <row r="869" s="563" customFormat="1"/>
    <row r="870" s="563" customFormat="1"/>
    <row r="871" s="563" customFormat="1"/>
    <row r="872" s="563" customFormat="1"/>
    <row r="873" s="563" customFormat="1"/>
    <row r="874" s="563" customFormat="1"/>
    <row r="875" s="563" customFormat="1"/>
    <row r="876" s="563" customFormat="1"/>
    <row r="877" s="563" customFormat="1"/>
    <row r="878" s="563" customFormat="1"/>
    <row r="879" s="563" customFormat="1"/>
    <row r="880" s="563" customFormat="1"/>
    <row r="881" s="563" customFormat="1"/>
    <row r="882" s="563" customFormat="1"/>
    <row r="883" s="563" customFormat="1"/>
    <row r="884" s="563" customFormat="1"/>
    <row r="885" s="563" customFormat="1"/>
    <row r="886" s="563" customFormat="1"/>
    <row r="887" s="563" customFormat="1"/>
    <row r="888" s="563" customFormat="1"/>
    <row r="889" s="563" customFormat="1"/>
    <row r="890" s="563" customFormat="1"/>
    <row r="891" s="563" customFormat="1"/>
    <row r="892" s="563" customFormat="1"/>
    <row r="893" s="563" customFormat="1"/>
    <row r="894" s="563" customFormat="1"/>
    <row r="895" s="563" customFormat="1"/>
    <row r="896" s="563" customFormat="1"/>
    <row r="897" s="563" customFormat="1"/>
    <row r="898" s="563" customFormat="1"/>
    <row r="899" s="563" customFormat="1"/>
    <row r="900" s="563" customFormat="1"/>
    <row r="901" s="563" customFormat="1"/>
    <row r="902" s="563" customFormat="1"/>
    <row r="903" s="563" customFormat="1"/>
    <row r="904" s="563" customFormat="1"/>
    <row r="905" s="563" customFormat="1"/>
    <row r="906" s="563" customFormat="1"/>
    <row r="907" s="563" customFormat="1"/>
    <row r="908" s="563" customFormat="1"/>
    <row r="909" s="563" customFormat="1"/>
    <row r="910" s="563" customFormat="1"/>
    <row r="911" s="563" customFormat="1"/>
    <row r="912" s="563" customFormat="1"/>
    <row r="913" s="563" customFormat="1"/>
    <row r="914" s="563" customFormat="1"/>
    <row r="915" s="563" customFormat="1"/>
    <row r="916" s="563" customFormat="1"/>
    <row r="917" s="563" customFormat="1"/>
    <row r="918" s="563" customFormat="1"/>
    <row r="919" s="563" customFormat="1"/>
    <row r="920" s="563" customFormat="1"/>
    <row r="921" s="563" customFormat="1"/>
    <row r="922" s="563" customFormat="1"/>
    <row r="923" s="563" customFormat="1"/>
    <row r="924" s="563" customFormat="1"/>
    <row r="925" s="563" customFormat="1"/>
    <row r="926" s="563" customFormat="1"/>
    <row r="927" s="563" customFormat="1"/>
    <row r="928" s="563" customFormat="1"/>
    <row r="929" s="563" customFormat="1"/>
    <row r="930" s="563" customFormat="1"/>
    <row r="931" s="563" customFormat="1"/>
    <row r="932" s="563" customFormat="1"/>
    <row r="933" s="563" customFormat="1"/>
    <row r="934" s="563" customFormat="1"/>
    <row r="935" s="563" customFormat="1"/>
    <row r="936" s="563" customFormat="1"/>
    <row r="937" s="563" customFormat="1"/>
    <row r="938" s="563" customFormat="1"/>
    <row r="939" s="563" customFormat="1"/>
    <row r="940" s="563" customFormat="1"/>
    <row r="941" s="563" customFormat="1"/>
    <row r="942" s="563" customFormat="1"/>
    <row r="943" s="563" customFormat="1"/>
    <row r="944" s="563" customFormat="1"/>
    <row r="945" s="563" customFormat="1"/>
    <row r="946" s="563" customFormat="1"/>
    <row r="947" s="563" customFormat="1"/>
    <row r="948" s="563" customFormat="1"/>
    <row r="949" s="563" customFormat="1"/>
    <row r="950" s="563" customFormat="1"/>
    <row r="951" s="563" customFormat="1"/>
    <row r="952" s="563" customFormat="1"/>
    <row r="953" s="563" customFormat="1"/>
    <row r="954" s="563" customFormat="1"/>
    <row r="955" s="563" customFormat="1"/>
    <row r="956" s="563" customFormat="1"/>
    <row r="957" s="563" customFormat="1"/>
    <row r="958" s="563" customFormat="1"/>
    <row r="959" s="563" customFormat="1"/>
    <row r="960" s="563" customFormat="1"/>
    <row r="961" s="563" customFormat="1"/>
    <row r="962" s="563" customFormat="1"/>
    <row r="963" s="563" customFormat="1"/>
    <row r="964" s="563" customFormat="1"/>
    <row r="965" s="563" customFormat="1"/>
    <row r="966" s="563" customFormat="1"/>
    <row r="967" s="563" customFormat="1"/>
    <row r="968" s="563" customFormat="1"/>
    <row r="969" s="563" customFormat="1"/>
    <row r="970" s="563" customFormat="1"/>
    <row r="971" s="563" customFormat="1"/>
    <row r="972" s="563" customFormat="1"/>
    <row r="973" s="563" customFormat="1"/>
    <row r="974" s="563" customFormat="1"/>
    <row r="975" s="563" customFormat="1"/>
    <row r="976" s="563" customFormat="1"/>
    <row r="977" s="563" customFormat="1"/>
    <row r="978" s="563" customFormat="1"/>
    <row r="979" s="563" customFormat="1"/>
    <row r="980" s="563" customFormat="1"/>
    <row r="981" s="563" customFormat="1"/>
    <row r="982" s="563" customFormat="1"/>
    <row r="983" s="563" customFormat="1"/>
    <row r="984" s="563" customFormat="1"/>
    <row r="985" s="563" customFormat="1"/>
    <row r="986" s="563" customFormat="1"/>
    <row r="987" s="563" customFormat="1"/>
    <row r="988" s="563" customFormat="1"/>
    <row r="989" s="563" customFormat="1"/>
    <row r="990" s="563" customFormat="1"/>
    <row r="991" s="563" customFormat="1"/>
    <row r="992" s="563" customFormat="1"/>
    <row r="993" s="563" customFormat="1"/>
    <row r="994" s="563" customFormat="1"/>
    <row r="995" s="563" customFormat="1"/>
    <row r="996" s="563" customFormat="1"/>
    <row r="997" s="563" customFormat="1"/>
    <row r="998" s="563" customFormat="1"/>
    <row r="999" s="563" customFormat="1"/>
    <row r="1000" s="563" customFormat="1"/>
  </sheetData>
  <sheetProtection password="CED0" sheet="1" objects="1" scenarios="1"/>
  <mergeCells count="14">
    <mergeCell ref="D8:H8"/>
    <mergeCell ref="D11:H11"/>
    <mergeCell ref="D12:H12"/>
    <mergeCell ref="D13:H13"/>
    <mergeCell ref="D14:H14"/>
    <mergeCell ref="D15:H15"/>
    <mergeCell ref="D16:H16"/>
    <mergeCell ref="D17:H17"/>
    <mergeCell ref="D18:H18"/>
    <mergeCell ref="D19:H19"/>
    <mergeCell ref="D20:H20"/>
    <mergeCell ref="D21:H21"/>
    <mergeCell ref="D22:H22"/>
    <mergeCell ref="E38:I38"/>
  </mergeCells>
  <pageMargins left="1.18110236220472" right="0.984251968503937" top="0.984251968503937" bottom="0.984251968503937" header="0.31496062992126" footer="0.31496062992126"/>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outlinePr summaryBelow="0" summaryRight="0"/>
  </sheetPr>
  <dimension ref="A1:R1028"/>
  <sheetViews>
    <sheetView showGridLines="0" showRowColHeaders="0" zoomScale="90" zoomScaleNormal="90" zoomScaleSheetLayoutView="90" workbookViewId="0">
      <selection activeCell="A1" sqref="A1"/>
    </sheetView>
  </sheetViews>
  <sheetFormatPr defaultColWidth="14.4545454545455" defaultRowHeight="15" customHeight="1"/>
  <cols>
    <col min="1" max="1" width="34" style="1" customWidth="1"/>
    <col min="2" max="2" width="2.09090909090909" style="2" customWidth="1"/>
    <col min="3" max="3" width="3.81818181818182" style="2" customWidth="1"/>
    <col min="4" max="4" width="8.18181818181818" style="2" customWidth="1"/>
    <col min="5" max="5" width="29.8181818181818" style="2" customWidth="1"/>
    <col min="6" max="6" width="11.0909090909091" style="191" customWidth="1"/>
    <col min="7" max="7" width="10.1818181818182" style="191" customWidth="1"/>
    <col min="8" max="8" width="11.0909090909091" style="191" customWidth="1"/>
    <col min="9" max="9" width="7.27272727272727" style="191" customWidth="1"/>
    <col min="10" max="10" width="11.0909090909091" style="191" customWidth="1"/>
    <col min="11" max="11" width="7.27272727272727" style="191" customWidth="1"/>
    <col min="12" max="13" width="9.90909090909091" style="2" customWidth="1"/>
    <col min="14" max="14" width="16.7272727272727" style="2" customWidth="1"/>
    <col min="15" max="15" width="3.27272727272727" style="2" customWidth="1"/>
    <col min="16" max="16" width="8.72727272727273" style="2" customWidth="1"/>
    <col min="17" max="17" width="12.0909090909091" style="2" customWidth="1"/>
    <col min="18" max="18" width="2.45454545454545" style="2" customWidth="1"/>
    <col min="19" max="25" width="8.72727272727273" style="2" customWidth="1"/>
    <col min="26" max="16384" width="14.4545454545455" style="2"/>
  </cols>
  <sheetData>
    <row r="1" ht="14.25" customHeight="1" spans="1:1">
      <c r="A1" s="5"/>
    </row>
    <row r="2" ht="14.25" customHeight="1" spans="1:4">
      <c r="A2" s="5"/>
      <c r="C2" s="189" t="s">
        <v>222</v>
      </c>
      <c r="D2" s="190"/>
    </row>
    <row r="3" ht="14.25" customHeight="1" spans="1:1">
      <c r="A3" s="5"/>
    </row>
    <row r="4" ht="14.25" customHeight="1" spans="1:1">
      <c r="A4" s="5"/>
    </row>
    <row r="5" ht="14.25" customHeight="1" spans="1:1">
      <c r="A5" s="5"/>
    </row>
    <row r="6" ht="6" customHeight="1" spans="1:15">
      <c r="A6" s="5"/>
      <c r="D6" s="191"/>
      <c r="F6" s="2"/>
      <c r="G6" s="2"/>
      <c r="H6" s="2"/>
      <c r="I6" s="2"/>
      <c r="J6" s="2"/>
      <c r="K6" s="2"/>
      <c r="M6" s="191"/>
      <c r="N6" s="191"/>
      <c r="O6" s="191"/>
    </row>
    <row r="7" ht="16.5" customHeight="1" spans="1:15">
      <c r="A7" s="5"/>
      <c r="C7" s="192" t="s">
        <v>1</v>
      </c>
      <c r="D7" s="192"/>
      <c r="E7" s="192"/>
      <c r="F7" s="192"/>
      <c r="G7" s="192"/>
      <c r="H7" s="192"/>
      <c r="I7" s="192"/>
      <c r="J7" s="192"/>
      <c r="K7" s="192"/>
      <c r="L7" s="192"/>
      <c r="M7" s="192"/>
      <c r="N7" s="192"/>
      <c r="O7" s="192"/>
    </row>
    <row r="8" ht="16.5" customHeight="1" spans="1:15">
      <c r="A8" s="5"/>
      <c r="C8" s="192" t="s">
        <v>133</v>
      </c>
      <c r="D8" s="192"/>
      <c r="E8" s="192"/>
      <c r="F8" s="192"/>
      <c r="G8" s="192"/>
      <c r="H8" s="192"/>
      <c r="I8" s="192"/>
      <c r="J8" s="192"/>
      <c r="K8" s="192"/>
      <c r="L8" s="192"/>
      <c r="M8" s="192"/>
      <c r="N8" s="192"/>
      <c r="O8" s="192"/>
    </row>
    <row r="9" ht="14.25" customHeight="1" spans="1:15">
      <c r="A9" s="5"/>
      <c r="C9" s="192" t="s">
        <v>57</v>
      </c>
      <c r="D9" s="192"/>
      <c r="E9" s="192"/>
      <c r="F9" s="192"/>
      <c r="G9" s="192"/>
      <c r="H9" s="192"/>
      <c r="I9" s="192"/>
      <c r="J9" s="192"/>
      <c r="K9" s="192"/>
      <c r="L9" s="192"/>
      <c r="M9" s="192"/>
      <c r="N9" s="192"/>
      <c r="O9" s="192"/>
    </row>
    <row r="10" ht="14.25" customHeight="1" spans="1:15">
      <c r="A10" s="5"/>
      <c r="D10" s="193"/>
      <c r="E10" s="193"/>
      <c r="F10" s="193"/>
      <c r="G10" s="193"/>
      <c r="H10" s="193"/>
      <c r="I10" s="193"/>
      <c r="J10" s="193"/>
      <c r="K10" s="193"/>
      <c r="L10" s="193"/>
      <c r="M10" s="193"/>
      <c r="N10" s="193"/>
      <c r="O10" s="193"/>
    </row>
    <row r="11" ht="14.25" customHeight="1" spans="1:15">
      <c r="A11" s="5"/>
      <c r="C11" s="194" t="s">
        <v>223</v>
      </c>
      <c r="D11" s="195"/>
      <c r="E11" s="196"/>
      <c r="F11" s="196"/>
      <c r="G11" s="196"/>
      <c r="H11" s="196"/>
      <c r="I11" s="196"/>
      <c r="J11" s="196"/>
      <c r="K11" s="196"/>
      <c r="L11" s="196"/>
      <c r="M11" s="196"/>
      <c r="N11" s="196"/>
      <c r="O11" s="257"/>
    </row>
    <row r="12" ht="14.25" customHeight="1" spans="1:15">
      <c r="A12" s="5"/>
      <c r="C12" s="197"/>
      <c r="D12" s="198"/>
      <c r="E12" s="198"/>
      <c r="F12" s="198"/>
      <c r="G12" s="198"/>
      <c r="H12" s="198"/>
      <c r="I12" s="198"/>
      <c r="J12" s="198"/>
      <c r="K12" s="198"/>
      <c r="L12" s="198"/>
      <c r="M12" s="198"/>
      <c r="N12" s="198"/>
      <c r="O12" s="258"/>
    </row>
    <row r="13" ht="14.25" customHeight="1" spans="1:15">
      <c r="A13" s="5"/>
      <c r="C13" s="197"/>
      <c r="D13" s="199" t="s">
        <v>224</v>
      </c>
      <c r="E13" s="200"/>
      <c r="F13" s="200"/>
      <c r="G13" s="200"/>
      <c r="H13" s="200"/>
      <c r="I13" s="200"/>
      <c r="J13" s="200"/>
      <c r="K13" s="200"/>
      <c r="L13" s="200"/>
      <c r="M13" s="200"/>
      <c r="N13" s="259"/>
      <c r="O13" s="260"/>
    </row>
    <row r="14" ht="14.25" customHeight="1" spans="1:15">
      <c r="A14" s="5"/>
      <c r="C14" s="197"/>
      <c r="D14" s="201"/>
      <c r="E14" s="202"/>
      <c r="F14" s="202"/>
      <c r="G14" s="202"/>
      <c r="H14" s="202"/>
      <c r="I14" s="202"/>
      <c r="J14" s="202"/>
      <c r="K14" s="202"/>
      <c r="L14" s="202"/>
      <c r="M14" s="202"/>
      <c r="N14" s="261"/>
      <c r="O14" s="262"/>
    </row>
    <row r="15" ht="14.25" customHeight="1" spans="1:15">
      <c r="A15" s="5"/>
      <c r="C15" s="197"/>
      <c r="D15" s="201"/>
      <c r="E15" s="202"/>
      <c r="F15" s="202"/>
      <c r="G15" s="202"/>
      <c r="H15" s="202"/>
      <c r="I15" s="202"/>
      <c r="J15" s="202"/>
      <c r="K15" s="202"/>
      <c r="L15" s="202"/>
      <c r="M15" s="202"/>
      <c r="N15" s="261"/>
      <c r="O15" s="260"/>
    </row>
    <row r="16" ht="14.25" customHeight="1" spans="1:17">
      <c r="A16" s="5"/>
      <c r="C16" s="197"/>
      <c r="D16" s="203"/>
      <c r="E16" s="204"/>
      <c r="F16" s="204"/>
      <c r="G16" s="204"/>
      <c r="H16" s="204"/>
      <c r="I16" s="204"/>
      <c r="J16" s="204"/>
      <c r="K16" s="204"/>
      <c r="L16" s="204"/>
      <c r="M16" s="204"/>
      <c r="N16" s="263"/>
      <c r="O16" s="260"/>
      <c r="Q16" s="561"/>
    </row>
    <row r="17" ht="14.25" customHeight="1" spans="1:15">
      <c r="A17" s="5"/>
      <c r="C17" s="197"/>
      <c r="D17" s="198"/>
      <c r="E17" s="198"/>
      <c r="F17" s="198"/>
      <c r="G17" s="198"/>
      <c r="H17" s="198"/>
      <c r="I17" s="198"/>
      <c r="J17" s="198"/>
      <c r="K17" s="198"/>
      <c r="L17" s="198"/>
      <c r="M17" s="198"/>
      <c r="N17" s="198"/>
      <c r="O17" s="258"/>
    </row>
    <row r="18" ht="14.25" customHeight="1" spans="1:15">
      <c r="A18" s="5"/>
      <c r="C18" s="197"/>
      <c r="D18" s="205" t="s">
        <v>10</v>
      </c>
      <c r="E18" s="827" t="s">
        <v>225</v>
      </c>
      <c r="F18" s="828" t="s">
        <v>226</v>
      </c>
      <c r="G18" s="208"/>
      <c r="H18" s="208"/>
      <c r="I18" s="208"/>
      <c r="J18" s="208"/>
      <c r="K18" s="210"/>
      <c r="L18" s="206" t="s">
        <v>227</v>
      </c>
      <c r="M18" s="206" t="s">
        <v>228</v>
      </c>
      <c r="N18" s="206" t="s">
        <v>229</v>
      </c>
      <c r="O18" s="264"/>
    </row>
    <row r="19" ht="14.25" customHeight="1" spans="1:15">
      <c r="A19" s="5"/>
      <c r="C19" s="197"/>
      <c r="D19" s="209"/>
      <c r="E19" s="209"/>
      <c r="F19" s="207">
        <v>1</v>
      </c>
      <c r="G19" s="210"/>
      <c r="H19" s="211">
        <v>2</v>
      </c>
      <c r="I19" s="210"/>
      <c r="J19" s="211">
        <v>3</v>
      </c>
      <c r="K19" s="210"/>
      <c r="L19" s="209"/>
      <c r="M19" s="209"/>
      <c r="N19" s="209"/>
      <c r="O19" s="264"/>
    </row>
    <row r="20" ht="14.25" customHeight="1" spans="1:15">
      <c r="A20" s="5"/>
      <c r="C20" s="197"/>
      <c r="D20" s="212"/>
      <c r="E20" s="212"/>
      <c r="F20" s="213" t="s">
        <v>230</v>
      </c>
      <c r="G20" s="213" t="s">
        <v>231</v>
      </c>
      <c r="H20" s="214" t="s">
        <v>230</v>
      </c>
      <c r="I20" s="214" t="s">
        <v>231</v>
      </c>
      <c r="J20" s="214" t="s">
        <v>230</v>
      </c>
      <c r="K20" s="214" t="s">
        <v>231</v>
      </c>
      <c r="L20" s="212"/>
      <c r="M20" s="212"/>
      <c r="N20" s="212"/>
      <c r="O20" s="264"/>
    </row>
    <row r="21" ht="28" spans="1:15">
      <c r="A21" s="5"/>
      <c r="C21" s="197"/>
      <c r="D21" s="35">
        <v>1</v>
      </c>
      <c r="E21" s="215" t="s">
        <v>232</v>
      </c>
      <c r="F21" s="87"/>
      <c r="G21" s="35" t="str">
        <f>IF(F21="Tidak Ada","1",IF(F21="Tidak Rutin","2",IF(F21="Rutin","3",IF(F21="Rutin dan terdokumentasi","4",""))))</f>
        <v/>
      </c>
      <c r="H21" s="87"/>
      <c r="I21" s="35" t="str">
        <f>IF(H21="Tidak Ada","1",IF(H21="Tidak Rutin","2",IF(H21="Rutin","3",IF(H21="Rutin dan terdokumentasi","4",""))))</f>
        <v/>
      </c>
      <c r="J21" s="87"/>
      <c r="K21" s="35" t="str">
        <f>IF(J21="Tidak Ada","1",IF(J21="Tidak Rutin","2",IF(J21="Rutin","3",IF(J21="Rutin dan terdokumentasi","4",""))))</f>
        <v/>
      </c>
      <c r="L21" s="265" t="str">
        <f>IFERROR(SUM(G21+I21+K21),"")</f>
        <v/>
      </c>
      <c r="M21" s="265" t="str">
        <f>IFERROR(SUM(L21/3),"")</f>
        <v/>
      </c>
      <c r="N21" s="266" t="s">
        <v>233</v>
      </c>
      <c r="O21" s="262"/>
    </row>
    <row r="22" ht="30.75" customHeight="1" spans="1:15">
      <c r="A22" s="5"/>
      <c r="C22" s="197"/>
      <c r="D22" s="35">
        <v>2</v>
      </c>
      <c r="E22" s="216" t="s">
        <v>234</v>
      </c>
      <c r="F22" s="87"/>
      <c r="G22" s="35" t="str">
        <f>IF(F22="Tidak Ada","1",IF(F22="Ada","4",""))</f>
        <v/>
      </c>
      <c r="H22" s="87"/>
      <c r="I22" s="35" t="str">
        <f>IF(H22="Tidak Ada","1",IF(H22="Ada","4",""))</f>
        <v/>
      </c>
      <c r="J22" s="87"/>
      <c r="K22" s="35" t="str">
        <f>IF(J22="Tidak Ada","1",IF(J22="Ada","4",""))</f>
        <v/>
      </c>
      <c r="L22" s="265" t="str">
        <f t="shared" ref="L22:L30" si="0">IFERROR(SUM(G22+I22+K22),"")</f>
        <v/>
      </c>
      <c r="M22" s="265" t="str">
        <f t="shared" ref="M22:M30" si="1">IFERROR(SUM(L22/3),"")</f>
        <v/>
      </c>
      <c r="N22" s="209"/>
      <c r="O22" s="262"/>
    </row>
    <row r="23" ht="14.25" customHeight="1" spans="1:15">
      <c r="A23" s="5"/>
      <c r="C23" s="197"/>
      <c r="D23" s="35">
        <v>3</v>
      </c>
      <c r="E23" s="217" t="s">
        <v>235</v>
      </c>
      <c r="F23" s="87"/>
      <c r="G23" s="35" t="str">
        <f>IF(F23="Tidak Ada","1",IF(F23="Ada","4",""))</f>
        <v/>
      </c>
      <c r="H23" s="87"/>
      <c r="I23" s="35" t="str">
        <f>IF(H23="Tidak Ada","1",IF(H23="Ada","4",""))</f>
        <v/>
      </c>
      <c r="J23" s="87"/>
      <c r="K23" s="35" t="str">
        <f>IF(J23="Tidak Ada","1",IF(J23="Ada","4",""))</f>
        <v/>
      </c>
      <c r="L23" s="265" t="str">
        <f t="shared" si="0"/>
        <v/>
      </c>
      <c r="M23" s="265" t="str">
        <f t="shared" si="1"/>
        <v/>
      </c>
      <c r="N23" s="209"/>
      <c r="O23" s="262"/>
    </row>
    <row r="24" ht="14.25" customHeight="1" spans="1:15">
      <c r="A24" s="5"/>
      <c r="C24" s="197"/>
      <c r="D24" s="35">
        <v>4</v>
      </c>
      <c r="E24" s="217" t="s">
        <v>236</v>
      </c>
      <c r="F24" s="87"/>
      <c r="G24" s="35" t="str">
        <f>IF(F24="Tidak","1",IF(F24="Aktif","4",""))</f>
        <v/>
      </c>
      <c r="H24" s="87"/>
      <c r="I24" s="35" t="str">
        <f>IF(H24="Tidak","1",IF(H24="Aktif","4",""))</f>
        <v/>
      </c>
      <c r="J24" s="87"/>
      <c r="K24" s="35" t="str">
        <f>IF(J24="Tidak","1",IF(J24="Aktif","4",""))</f>
        <v/>
      </c>
      <c r="L24" s="265" t="str">
        <f t="shared" si="0"/>
        <v/>
      </c>
      <c r="M24" s="265" t="str">
        <f t="shared" si="1"/>
        <v/>
      </c>
      <c r="N24" s="209"/>
      <c r="O24" s="262"/>
    </row>
    <row r="25" ht="14" spans="1:15">
      <c r="A25" s="5"/>
      <c r="C25" s="197"/>
      <c r="D25" s="35">
        <v>5</v>
      </c>
      <c r="E25" s="217" t="s">
        <v>237</v>
      </c>
      <c r="F25" s="87"/>
      <c r="G25" s="35" t="str">
        <f>IF(F25="Tidak  menyelenggarakan kegiatan","1",IF(F25="Menyelenggarakan 2 kegiatan dalam 1 tahun","2",IF(F25="Menyelenggarakan 3 kegiatan dalam 1 tahun","3",IF(F25="Menyelenggarakan lebih dari 3 kegiatan 1 tahun","4",""))))</f>
        <v/>
      </c>
      <c r="H25" s="87"/>
      <c r="I25" s="35" t="str">
        <f>IF(H25="Tidak  menyelenggarakan kegiatan","1",IF(H25="Menyelenggarakan 2 kegiatan dalam 1 tahun","2",IF(H25="Menyelenggarakan 3 kegiatan dalam 1 tahun","3",IF(H25="Menyelenggarakan lebih dari 3 kegiatan 1 tahun","4",""))))</f>
        <v/>
      </c>
      <c r="J25" s="87"/>
      <c r="K25" s="35" t="str">
        <f>IF(J25="Tidak  menyelenggarakan kegiatan","1",IF(J25="Menyelenggarakan 2 kegiatan dalam 1 tahun","2",IF(J25="Menyelenggarakan 3 kegiatan dalam 1 tahun","3",IF(J25="Menyelenggarakan lebih dari 3 kegiatan 1 tahun","4",""))))</f>
        <v/>
      </c>
      <c r="L25" s="265" t="str">
        <f t="shared" si="0"/>
        <v/>
      </c>
      <c r="M25" s="265" t="str">
        <f t="shared" si="1"/>
        <v/>
      </c>
      <c r="N25" s="209"/>
      <c r="O25" s="262"/>
    </row>
    <row r="26" ht="28" spans="1:15">
      <c r="A26" s="5"/>
      <c r="C26" s="197"/>
      <c r="D26" s="35">
        <v>6</v>
      </c>
      <c r="E26" s="215" t="s">
        <v>238</v>
      </c>
      <c r="F26" s="87"/>
      <c r="G26" s="35" t="str">
        <f>IF(F26="Tidak  menyelenggarakan kegiatan","1",IF(F26="Menyelenggarakan lebih dari 3 kegiatan 1 tahun","4",""))</f>
        <v/>
      </c>
      <c r="H26" s="87"/>
      <c r="I26" s="35" t="str">
        <f>IF(H26="Tidak  menyelenggarakan kegiatan","1",IF(H26="Menyelenggarakan lebih dari 3 kegiatan 1 tahun","4",""))</f>
        <v/>
      </c>
      <c r="J26" s="87"/>
      <c r="K26" s="35" t="str">
        <f>IF(J26="Tidak  menyelenggarakan kegiatan","1",IF(J26="Menyelenggarakan lebih dari 3 kegiatan 1 tahun","4",""))</f>
        <v/>
      </c>
      <c r="L26" s="265" t="str">
        <f t="shared" si="0"/>
        <v/>
      </c>
      <c r="M26" s="265" t="str">
        <f t="shared" si="1"/>
        <v/>
      </c>
      <c r="N26" s="209"/>
      <c r="O26" s="262"/>
    </row>
    <row r="27" ht="14.25" customHeight="1" spans="1:15">
      <c r="A27" s="5"/>
      <c r="C27" s="197"/>
      <c r="D27" s="35">
        <v>7</v>
      </c>
      <c r="E27" s="215" t="s">
        <v>239</v>
      </c>
      <c r="F27" s="87"/>
      <c r="G27" s="35" t="str">
        <f t="shared" ref="G27:I28" si="2">IF(F27="Tidak","1",IF(F27="Aktif","4",""))</f>
        <v/>
      </c>
      <c r="H27" s="87"/>
      <c r="I27" s="35" t="str">
        <f t="shared" si="2"/>
        <v/>
      </c>
      <c r="J27" s="87"/>
      <c r="K27" s="35" t="str">
        <f t="shared" ref="K27" si="3">IF(J27="Tidak","1",IF(J27="Aktif","4",""))</f>
        <v/>
      </c>
      <c r="L27" s="265" t="str">
        <f t="shared" si="0"/>
        <v/>
      </c>
      <c r="M27" s="265" t="str">
        <f t="shared" si="1"/>
        <v/>
      </c>
      <c r="N27" s="209"/>
      <c r="O27" s="262"/>
    </row>
    <row r="28" ht="14.25" customHeight="1" spans="1:15">
      <c r="A28" s="5"/>
      <c r="C28" s="197"/>
      <c r="D28" s="35">
        <v>8</v>
      </c>
      <c r="E28" s="215" t="s">
        <v>240</v>
      </c>
      <c r="F28" s="87"/>
      <c r="G28" s="35" t="str">
        <f t="shared" si="2"/>
        <v/>
      </c>
      <c r="H28" s="87"/>
      <c r="I28" s="35" t="str">
        <f t="shared" si="2"/>
        <v/>
      </c>
      <c r="J28" s="87"/>
      <c r="K28" s="35" t="str">
        <f t="shared" ref="K28:K29" si="4">IF(J28="Tidak","1",IF(J28="Aktif","4",""))</f>
        <v/>
      </c>
      <c r="L28" s="265" t="str">
        <f t="shared" si="0"/>
        <v/>
      </c>
      <c r="M28" s="265" t="str">
        <f t="shared" si="1"/>
        <v/>
      </c>
      <c r="N28" s="209"/>
      <c r="O28" s="262"/>
    </row>
    <row r="29" ht="14.25" customHeight="1" spans="1:15">
      <c r="A29" s="5"/>
      <c r="C29" s="197"/>
      <c r="D29" s="35">
        <v>9</v>
      </c>
      <c r="E29" s="215" t="s">
        <v>241</v>
      </c>
      <c r="F29" s="87"/>
      <c r="G29" s="35" t="str">
        <f>IF(F29="Tidak","1",IF(F29="Aktif","4",""))</f>
        <v/>
      </c>
      <c r="H29" s="87"/>
      <c r="I29" s="35" t="str">
        <f>IF(H29="Tidak","1",IF(H29="Aktif","4",""))</f>
        <v/>
      </c>
      <c r="J29" s="87"/>
      <c r="K29" s="35" t="str">
        <f t="shared" si="4"/>
        <v/>
      </c>
      <c r="L29" s="265" t="str">
        <f t="shared" si="0"/>
        <v/>
      </c>
      <c r="M29" s="265" t="str">
        <f t="shared" si="1"/>
        <v/>
      </c>
      <c r="N29" s="209"/>
      <c r="O29" s="262"/>
    </row>
    <row r="30" ht="31.5" customHeight="1" spans="1:15">
      <c r="A30" s="5"/>
      <c r="C30" s="197"/>
      <c r="D30" s="35">
        <v>10</v>
      </c>
      <c r="E30" s="215" t="s">
        <v>242</v>
      </c>
      <c r="F30" s="87"/>
      <c r="G30" s="35" t="str">
        <f>IF(F30="Tidak Ada","1",IF(F30="Ada","4",""))</f>
        <v/>
      </c>
      <c r="H30" s="87"/>
      <c r="I30" s="35" t="str">
        <f>IF(H30="Tidak Ada","1",IF(H30="Ada","4",""))</f>
        <v/>
      </c>
      <c r="J30" s="87"/>
      <c r="K30" s="35" t="str">
        <f>IF(J30="Tidak Ada","1",IF(J30="Ada","4",""))</f>
        <v/>
      </c>
      <c r="L30" s="265" t="str">
        <f t="shared" si="0"/>
        <v/>
      </c>
      <c r="M30" s="265" t="str">
        <f t="shared" si="1"/>
        <v/>
      </c>
      <c r="N30" s="212"/>
      <c r="O30" s="262"/>
    </row>
    <row r="31" ht="14.25" customHeight="1" spans="1:15">
      <c r="A31" s="5"/>
      <c r="C31" s="197"/>
      <c r="D31" s="218"/>
      <c r="E31" s="219"/>
      <c r="F31" s="220"/>
      <c r="G31" s="220"/>
      <c r="H31" s="220"/>
      <c r="I31" s="220"/>
      <c r="J31" s="220"/>
      <c r="K31" s="267" t="s">
        <v>243</v>
      </c>
      <c r="L31" s="268"/>
      <c r="M31" s="269">
        <f>IFERROR(SUM(M21:M30),"")</f>
        <v>0</v>
      </c>
      <c r="N31" s="270"/>
      <c r="O31" s="262"/>
    </row>
    <row r="32" ht="14.25" customHeight="1" spans="1:15">
      <c r="A32" s="5"/>
      <c r="C32" s="218"/>
      <c r="D32" s="219"/>
      <c r="E32" s="219"/>
      <c r="F32" s="220"/>
      <c r="G32" s="220"/>
      <c r="H32" s="220"/>
      <c r="I32" s="220"/>
      <c r="J32" s="220"/>
      <c r="K32" s="220"/>
      <c r="L32" s="219"/>
      <c r="M32" s="219"/>
      <c r="N32" s="219"/>
      <c r="O32" s="270"/>
    </row>
    <row r="33" ht="14.25" customHeight="1" spans="1:15">
      <c r="A33" s="5"/>
      <c r="C33" s="221"/>
      <c r="D33" s="221"/>
      <c r="E33" s="221"/>
      <c r="F33" s="222"/>
      <c r="G33" s="222"/>
      <c r="H33" s="222"/>
      <c r="I33" s="222"/>
      <c r="J33" s="222"/>
      <c r="K33" s="222"/>
      <c r="L33" s="221"/>
      <c r="M33" s="221"/>
      <c r="N33" s="221"/>
      <c r="O33" s="221"/>
    </row>
    <row r="34" ht="14.25" customHeight="1" spans="1:15">
      <c r="A34" s="5"/>
      <c r="C34" s="221"/>
      <c r="D34" s="221"/>
      <c r="E34" s="221"/>
      <c r="F34" s="222"/>
      <c r="G34" s="222"/>
      <c r="H34" s="222"/>
      <c r="I34" s="222"/>
      <c r="J34" s="222"/>
      <c r="K34" s="222"/>
      <c r="L34" s="221"/>
      <c r="M34" s="221"/>
      <c r="N34" s="221"/>
      <c r="O34" s="221"/>
    </row>
    <row r="35" ht="14.25" customHeight="1" spans="1:1">
      <c r="A35" s="5"/>
    </row>
    <row r="36" ht="14.25" customHeight="1" spans="1:18">
      <c r="A36" s="5"/>
      <c r="C36" s="223" t="s">
        <v>244</v>
      </c>
      <c r="D36" s="224"/>
      <c r="E36" s="225"/>
      <c r="F36" s="225"/>
      <c r="G36" s="225"/>
      <c r="H36" s="225"/>
      <c r="I36" s="225"/>
      <c r="J36" s="225"/>
      <c r="K36" s="225"/>
      <c r="L36" s="225"/>
      <c r="M36" s="225"/>
      <c r="N36" s="225"/>
      <c r="O36" s="271"/>
      <c r="P36" s="556"/>
      <c r="Q36" s="556"/>
      <c r="R36" s="556"/>
    </row>
    <row r="37" ht="14.25" customHeight="1" spans="1:18">
      <c r="A37" s="5"/>
      <c r="C37" s="197"/>
      <c r="D37" s="193"/>
      <c r="E37" s="193"/>
      <c r="F37" s="193"/>
      <c r="G37" s="193"/>
      <c r="H37" s="193"/>
      <c r="I37" s="193"/>
      <c r="J37" s="193"/>
      <c r="K37" s="193"/>
      <c r="L37" s="193"/>
      <c r="M37" s="193"/>
      <c r="N37" s="193"/>
      <c r="O37" s="273"/>
      <c r="P37" s="556"/>
      <c r="Q37" s="556"/>
      <c r="R37" s="556"/>
    </row>
    <row r="38" ht="14.25" customHeight="1" spans="1:18">
      <c r="A38" s="5"/>
      <c r="C38" s="197"/>
      <c r="D38" s="205" t="s">
        <v>10</v>
      </c>
      <c r="E38" s="827" t="s">
        <v>245</v>
      </c>
      <c r="F38" s="828" t="s">
        <v>226</v>
      </c>
      <c r="G38" s="208"/>
      <c r="H38" s="208"/>
      <c r="I38" s="208"/>
      <c r="J38" s="208"/>
      <c r="K38" s="210"/>
      <c r="L38" s="206" t="s">
        <v>227</v>
      </c>
      <c r="M38" s="206" t="s">
        <v>228</v>
      </c>
      <c r="N38" s="274" t="s">
        <v>229</v>
      </c>
      <c r="O38" s="275"/>
      <c r="P38" s="557"/>
      <c r="Q38" s="557"/>
      <c r="R38" s="557"/>
    </row>
    <row r="39" ht="14.25" customHeight="1" spans="1:18">
      <c r="A39" s="5"/>
      <c r="C39" s="197"/>
      <c r="D39" s="209"/>
      <c r="E39" s="209"/>
      <c r="F39" s="207">
        <v>1</v>
      </c>
      <c r="G39" s="208"/>
      <c r="H39" s="211">
        <v>2</v>
      </c>
      <c r="I39" s="208"/>
      <c r="J39" s="277">
        <v>3</v>
      </c>
      <c r="K39" s="210"/>
      <c r="L39" s="209"/>
      <c r="M39" s="209"/>
      <c r="N39" s="278"/>
      <c r="O39" s="209"/>
      <c r="R39" s="557"/>
    </row>
    <row r="40" ht="14.25" customHeight="1" spans="1:18">
      <c r="A40" s="5"/>
      <c r="C40" s="197"/>
      <c r="D40" s="212"/>
      <c r="E40" s="212"/>
      <c r="F40" s="226" t="s">
        <v>230</v>
      </c>
      <c r="G40" s="227" t="s">
        <v>231</v>
      </c>
      <c r="H40" s="214" t="s">
        <v>230</v>
      </c>
      <c r="I40" s="213" t="s">
        <v>231</v>
      </c>
      <c r="J40" s="214" t="s">
        <v>230</v>
      </c>
      <c r="K40" s="213" t="s">
        <v>231</v>
      </c>
      <c r="L40" s="212"/>
      <c r="M40" s="212"/>
      <c r="N40" s="279"/>
      <c r="O40" s="209"/>
      <c r="R40" s="557"/>
    </row>
    <row r="41" ht="14.25" customHeight="1" spans="1:18">
      <c r="A41" s="5"/>
      <c r="C41" s="197"/>
      <c r="D41" s="228">
        <v>1</v>
      </c>
      <c r="E41" s="229" t="s">
        <v>246</v>
      </c>
      <c r="F41" s="35"/>
      <c r="G41" s="35"/>
      <c r="H41" s="35"/>
      <c r="I41" s="35"/>
      <c r="J41" s="35"/>
      <c r="K41" s="35"/>
      <c r="L41" s="217"/>
      <c r="M41" s="217"/>
      <c r="N41" s="280" t="s">
        <v>247</v>
      </c>
      <c r="O41" s="281"/>
      <c r="P41" s="558"/>
      <c r="Q41" s="562"/>
      <c r="R41" s="558"/>
    </row>
    <row r="42" ht="14.25" customHeight="1" spans="1:18">
      <c r="A42" s="5"/>
      <c r="C42" s="197"/>
      <c r="D42" s="35"/>
      <c r="E42" s="230" t="s">
        <v>248</v>
      </c>
      <c r="F42" s="87"/>
      <c r="G42" s="35" t="str">
        <f>IF(F42="Tidak ada","1",IF(F42="Ada","4",""))</f>
        <v/>
      </c>
      <c r="H42" s="87"/>
      <c r="I42" s="35" t="str">
        <f>IF(H42="Tidak ada","1",IF(H42="Ada","4",""))</f>
        <v/>
      </c>
      <c r="J42" s="87"/>
      <c r="K42" s="35" t="str">
        <f>IF(J42="Tidak ada","1",IF(J42="Ada","4",""))</f>
        <v/>
      </c>
      <c r="L42" s="265" t="str">
        <f>IFERROR(SUM($G42+$I42+$K42),"")</f>
        <v/>
      </c>
      <c r="M42" s="265" t="str">
        <f>IFERROR(SUM($L42/3),"")</f>
        <v/>
      </c>
      <c r="N42" s="278"/>
      <c r="O42" s="283"/>
      <c r="P42" s="559"/>
      <c r="R42" s="558"/>
    </row>
    <row r="43" ht="14.25" customHeight="1" spans="1:18">
      <c r="A43" s="5"/>
      <c r="C43" s="197"/>
      <c r="D43" s="35"/>
      <c r="E43" s="217" t="s">
        <v>249</v>
      </c>
      <c r="F43" s="87"/>
      <c r="G43" s="35" t="str">
        <f t="shared" ref="G43:I45" si="5">IF(F43="Tidak ada","1",IF(F43="Ada","4",""))</f>
        <v/>
      </c>
      <c r="H43" s="87"/>
      <c r="I43" s="35" t="str">
        <f t="shared" si="5"/>
        <v/>
      </c>
      <c r="J43" s="87"/>
      <c r="K43" s="35" t="str">
        <f t="shared" ref="K43" si="6">IF(J43="Tidak ada","1",IF(J43="Ada","4",""))</f>
        <v/>
      </c>
      <c r="L43" s="265" t="str">
        <f t="shared" ref="L43:L48" si="7">IFERROR(SUM($G43+$I43+$K43),"")</f>
        <v/>
      </c>
      <c r="M43" s="265" t="str">
        <f t="shared" ref="M43:M48" si="8">IFERROR(SUM($L43/3),"")</f>
        <v/>
      </c>
      <c r="N43" s="278"/>
      <c r="O43" s="283"/>
      <c r="P43" s="559"/>
      <c r="R43" s="558"/>
    </row>
    <row r="44" ht="14.25" customHeight="1" spans="1:18">
      <c r="A44" s="5"/>
      <c r="C44" s="197"/>
      <c r="D44" s="35"/>
      <c r="E44" s="217" t="s">
        <v>250</v>
      </c>
      <c r="F44" s="87"/>
      <c r="G44" s="35" t="str">
        <f t="shared" si="5"/>
        <v/>
      </c>
      <c r="H44" s="87"/>
      <c r="I44" s="35" t="str">
        <f t="shared" si="5"/>
        <v/>
      </c>
      <c r="J44" s="87"/>
      <c r="K44" s="35" t="str">
        <f t="shared" ref="K44" si="9">IF(J44="Tidak ada","1",IF(J44="Ada","4",""))</f>
        <v/>
      </c>
      <c r="L44" s="265" t="str">
        <f t="shared" si="7"/>
        <v/>
      </c>
      <c r="M44" s="265" t="str">
        <f t="shared" si="8"/>
        <v/>
      </c>
      <c r="N44" s="278"/>
      <c r="O44" s="283"/>
      <c r="P44" s="559"/>
      <c r="R44" s="558"/>
    </row>
    <row r="45" ht="14.25" customHeight="1" spans="1:18">
      <c r="A45" s="5"/>
      <c r="C45" s="197"/>
      <c r="D45" s="231"/>
      <c r="E45" s="232" t="s">
        <v>251</v>
      </c>
      <c r="F45" s="87"/>
      <c r="G45" s="35" t="str">
        <f t="shared" si="5"/>
        <v/>
      </c>
      <c r="H45" s="87"/>
      <c r="I45" s="35" t="str">
        <f t="shared" si="5"/>
        <v/>
      </c>
      <c r="J45" s="87"/>
      <c r="K45" s="35" t="str">
        <f t="shared" ref="K45" si="10">IF(J45="Tidak ada","1",IF(J45="Ada","4",""))</f>
        <v/>
      </c>
      <c r="L45" s="265" t="str">
        <f t="shared" si="7"/>
        <v/>
      </c>
      <c r="M45" s="265" t="str">
        <f t="shared" si="8"/>
        <v/>
      </c>
      <c r="N45" s="278"/>
      <c r="O45" s="283"/>
      <c r="P45" s="559"/>
      <c r="R45" s="558"/>
    </row>
    <row r="46" ht="14.25" customHeight="1" spans="1:18">
      <c r="A46" s="5"/>
      <c r="C46" s="197"/>
      <c r="D46" s="233"/>
      <c r="E46" s="234"/>
      <c r="F46" s="235"/>
      <c r="G46" s="235"/>
      <c r="H46" s="235"/>
      <c r="I46" s="235"/>
      <c r="J46" s="235"/>
      <c r="K46" s="242" t="s">
        <v>252</v>
      </c>
      <c r="L46" s="35"/>
      <c r="M46" s="285">
        <f>SUM($M42:$M45)</f>
        <v>0</v>
      </c>
      <c r="N46" s="278"/>
      <c r="O46" s="286"/>
      <c r="P46" s="560"/>
      <c r="R46" s="558"/>
    </row>
    <row r="47" ht="14" spans="1:18">
      <c r="A47" s="5"/>
      <c r="C47" s="197"/>
      <c r="D47" s="236">
        <v>2</v>
      </c>
      <c r="E47" s="237" t="s">
        <v>253</v>
      </c>
      <c r="F47" s="87"/>
      <c r="G47" s="555" t="str">
        <f>IF(F47="Memiliki 1-2 TKK","1",IF(F47="Memiliki 3-4 TKK","2",IF(F47="Memiliki 5-7 TKK","3",IF(F47="Memiliki 8-10 TKK","4",""))))</f>
        <v/>
      </c>
      <c r="H47" s="87"/>
      <c r="I47" s="555" t="str">
        <f>IF(H47="Memiliki 1-2 TKK","1",IF(H47="Memiliki 3-4 TKK","2",IF(H47="Memiliki 5-7 TKK","3",IF(H47="Memiliki 8-10 TKK","4",""))))</f>
        <v/>
      </c>
      <c r="J47" s="87"/>
      <c r="K47" s="555" t="str">
        <f>IF(J47="Memiliki 1-2 TKK","1",IF(J47="Memiliki 3-4 TKK","2",IF(J47="Memiliki 5-7 TKK","3",IF(J47="Memiliki 8-10 TKK","4",""))))</f>
        <v/>
      </c>
      <c r="L47" s="265" t="str">
        <f t="shared" si="7"/>
        <v/>
      </c>
      <c r="M47" s="265" t="str">
        <f t="shared" si="8"/>
        <v/>
      </c>
      <c r="N47" s="278"/>
      <c r="O47" s="283"/>
      <c r="P47" s="560"/>
      <c r="R47" s="558"/>
    </row>
    <row r="48" ht="14.25" customHeight="1" spans="1:18">
      <c r="A48" s="5"/>
      <c r="C48" s="197"/>
      <c r="D48" s="238">
        <v>3</v>
      </c>
      <c r="E48" s="239" t="s">
        <v>254</v>
      </c>
      <c r="F48" s="87"/>
      <c r="G48" s="35" t="str">
        <f t="shared" ref="G48:I48" si="11">IF(F48="Tidak ada","1",IF(F48="Ada","4",""))</f>
        <v/>
      </c>
      <c r="H48" s="87"/>
      <c r="I48" s="35" t="str">
        <f t="shared" si="11"/>
        <v/>
      </c>
      <c r="J48" s="87"/>
      <c r="K48" s="35" t="str">
        <f t="shared" ref="K48" si="12">IF(J48="Tidak ada","1",IF(J48="Ada","4",""))</f>
        <v/>
      </c>
      <c r="L48" s="265" t="str">
        <f t="shared" si="7"/>
        <v/>
      </c>
      <c r="M48" s="265" t="str">
        <f t="shared" si="8"/>
        <v/>
      </c>
      <c r="N48" s="278"/>
      <c r="O48" s="283"/>
      <c r="P48" s="560"/>
      <c r="R48" s="558"/>
    </row>
    <row r="49" ht="14.25" customHeight="1" spans="1:18">
      <c r="A49" s="5"/>
      <c r="C49" s="197"/>
      <c r="D49" s="240"/>
      <c r="E49" s="241"/>
      <c r="F49" s="242"/>
      <c r="G49" s="242"/>
      <c r="H49" s="242"/>
      <c r="I49" s="242"/>
      <c r="J49" s="242"/>
      <c r="K49" s="267" t="s">
        <v>243</v>
      </c>
      <c r="L49" s="268"/>
      <c r="M49" s="288">
        <f>SUM($M46:$M48)</f>
        <v>0</v>
      </c>
      <c r="N49" s="279"/>
      <c r="O49" s="289"/>
      <c r="P49" s="559"/>
      <c r="R49" s="558"/>
    </row>
    <row r="50" ht="14.25" customHeight="1" spans="1:18">
      <c r="A50" s="5"/>
      <c r="C50" s="218"/>
      <c r="D50" s="219"/>
      <c r="E50" s="219"/>
      <c r="F50" s="220"/>
      <c r="G50" s="220"/>
      <c r="H50" s="220"/>
      <c r="I50" s="220"/>
      <c r="J50" s="220"/>
      <c r="K50" s="220"/>
      <c r="L50" s="219"/>
      <c r="M50" s="219"/>
      <c r="N50" s="219"/>
      <c r="O50" s="290"/>
      <c r="P50" s="558"/>
      <c r="Q50" s="558"/>
      <c r="R50" s="558"/>
    </row>
    <row r="51" ht="14.25" customHeight="1" spans="1:1">
      <c r="A51" s="5"/>
    </row>
    <row r="52" ht="14.25" customHeight="1" spans="1:12">
      <c r="A52" s="5"/>
      <c r="C52" s="243" t="s">
        <v>255</v>
      </c>
      <c r="D52" s="244"/>
      <c r="E52" s="245"/>
      <c r="F52" s="246"/>
      <c r="G52" s="246"/>
      <c r="H52" s="246"/>
      <c r="I52" s="246"/>
      <c r="J52" s="246"/>
      <c r="K52" s="246"/>
      <c r="L52" s="291"/>
    </row>
    <row r="53" ht="14.25" customHeight="1" spans="1:12">
      <c r="A53" s="5"/>
      <c r="C53" s="247"/>
      <c r="D53" s="248"/>
      <c r="E53" s="248"/>
      <c r="F53" s="249"/>
      <c r="G53" s="249"/>
      <c r="H53" s="249"/>
      <c r="I53" s="249"/>
      <c r="J53" s="249"/>
      <c r="K53" s="222"/>
      <c r="L53" s="262"/>
    </row>
    <row r="54" ht="14.25" customHeight="1" spans="1:12">
      <c r="A54" s="5"/>
      <c r="C54" s="197"/>
      <c r="D54" s="247"/>
      <c r="E54" s="248"/>
      <c r="F54" s="249"/>
      <c r="G54" s="249"/>
      <c r="H54" s="249"/>
      <c r="I54" s="249"/>
      <c r="J54" s="249"/>
      <c r="K54" s="292"/>
      <c r="L54" s="262"/>
    </row>
    <row r="55" ht="14.25" customHeight="1" spans="1:12">
      <c r="A55" s="5"/>
      <c r="C55" s="197"/>
      <c r="D55" s="197"/>
      <c r="E55" s="221" t="s">
        <v>256</v>
      </c>
      <c r="F55" s="222"/>
      <c r="G55" s="222"/>
      <c r="H55" s="222"/>
      <c r="I55" s="222"/>
      <c r="J55" s="222"/>
      <c r="K55" s="293"/>
      <c r="L55" s="262"/>
    </row>
    <row r="56" ht="14.25" customHeight="1" spans="1:12">
      <c r="A56" s="5"/>
      <c r="C56" s="197"/>
      <c r="D56" s="197"/>
      <c r="E56" s="221" t="s">
        <v>257</v>
      </c>
      <c r="F56" s="222"/>
      <c r="G56" s="222"/>
      <c r="H56" s="222"/>
      <c r="I56" s="222"/>
      <c r="J56" s="222"/>
      <c r="K56" s="293"/>
      <c r="L56" s="262"/>
    </row>
    <row r="57" ht="14.25" customHeight="1" spans="1:12">
      <c r="A57" s="5"/>
      <c r="C57" s="197"/>
      <c r="D57" s="197"/>
      <c r="E57" s="221" t="s">
        <v>258</v>
      </c>
      <c r="F57" s="222"/>
      <c r="G57" s="222"/>
      <c r="H57" s="222"/>
      <c r="I57" s="222"/>
      <c r="J57" s="222"/>
      <c r="K57" s="293"/>
      <c r="L57" s="262"/>
    </row>
    <row r="58" ht="14.25" customHeight="1" spans="1:12">
      <c r="A58" s="5"/>
      <c r="C58" s="197"/>
      <c r="D58" s="218"/>
      <c r="E58" s="219"/>
      <c r="F58" s="220"/>
      <c r="G58" s="220"/>
      <c r="H58" s="220"/>
      <c r="I58" s="220"/>
      <c r="J58" s="220"/>
      <c r="K58" s="294"/>
      <c r="L58" s="262"/>
    </row>
    <row r="59" ht="14.25" customHeight="1" spans="1:12">
      <c r="A59" s="5"/>
      <c r="C59" s="218"/>
      <c r="D59" s="219"/>
      <c r="E59" s="219"/>
      <c r="F59" s="220"/>
      <c r="G59" s="220"/>
      <c r="H59" s="220"/>
      <c r="I59" s="220"/>
      <c r="J59" s="220"/>
      <c r="K59" s="220"/>
      <c r="L59" s="262"/>
    </row>
    <row r="60" ht="14.25" customHeight="1" spans="1:12">
      <c r="A60" s="5"/>
      <c r="C60" s="194"/>
      <c r="D60" s="195" t="s">
        <v>259</v>
      </c>
      <c r="E60" s="195"/>
      <c r="F60" s="196"/>
      <c r="G60" s="196"/>
      <c r="H60" s="196"/>
      <c r="I60" s="196"/>
      <c r="J60" s="196"/>
      <c r="K60" s="196"/>
      <c r="L60" s="295"/>
    </row>
    <row r="61" ht="14.25" customHeight="1" spans="1:12">
      <c r="A61" s="5"/>
      <c r="C61" s="197"/>
      <c r="D61" s="250"/>
      <c r="E61" s="222"/>
      <c r="F61" s="222"/>
      <c r="G61" s="222"/>
      <c r="H61" s="222"/>
      <c r="I61" s="222"/>
      <c r="J61" s="222"/>
      <c r="K61" s="222"/>
      <c r="L61" s="262"/>
    </row>
    <row r="62" ht="14.25" customHeight="1" spans="1:12">
      <c r="A62" s="5"/>
      <c r="C62" s="197"/>
      <c r="D62" s="251"/>
      <c r="E62" s="252"/>
      <c r="F62" s="253"/>
      <c r="G62" s="253"/>
      <c r="H62" s="253"/>
      <c r="I62" s="249"/>
      <c r="J62" s="249"/>
      <c r="K62" s="292"/>
      <c r="L62" s="262"/>
    </row>
    <row r="63" ht="14.25" customHeight="1" spans="1:12">
      <c r="A63" s="5"/>
      <c r="C63" s="197"/>
      <c r="D63" s="254"/>
      <c r="E63" s="255" t="s">
        <v>260</v>
      </c>
      <c r="F63" s="256"/>
      <c r="G63" s="256"/>
      <c r="H63" s="256"/>
      <c r="I63" s="222"/>
      <c r="J63" s="222"/>
      <c r="K63" s="293"/>
      <c r="L63" s="262"/>
    </row>
    <row r="64" ht="14.25" customHeight="1" spans="1:12">
      <c r="A64" s="5"/>
      <c r="C64" s="197"/>
      <c r="D64" s="254"/>
      <c r="E64" s="255" t="s">
        <v>261</v>
      </c>
      <c r="F64" s="256"/>
      <c r="G64" s="256"/>
      <c r="H64" s="256"/>
      <c r="I64" s="222"/>
      <c r="J64" s="222"/>
      <c r="K64" s="293"/>
      <c r="L64" s="262"/>
    </row>
    <row r="65" ht="14.25" customHeight="1" spans="1:12">
      <c r="A65" s="5"/>
      <c r="C65" s="197"/>
      <c r="D65" s="254"/>
      <c r="E65" s="255" t="s">
        <v>262</v>
      </c>
      <c r="F65" s="256"/>
      <c r="G65" s="256"/>
      <c r="H65" s="256"/>
      <c r="I65" s="222"/>
      <c r="J65" s="222"/>
      <c r="K65" s="293"/>
      <c r="L65" s="262"/>
    </row>
    <row r="66" ht="14.25" customHeight="1" spans="1:12">
      <c r="A66" s="5"/>
      <c r="C66" s="197"/>
      <c r="D66" s="297"/>
      <c r="E66" s="298"/>
      <c r="F66" s="299"/>
      <c r="G66" s="299"/>
      <c r="H66" s="299"/>
      <c r="I66" s="220"/>
      <c r="J66" s="220"/>
      <c r="K66" s="294"/>
      <c r="L66" s="262"/>
    </row>
    <row r="67" ht="14.25" customHeight="1" spans="1:12">
      <c r="A67" s="5"/>
      <c r="C67" s="197"/>
      <c r="D67" s="300"/>
      <c r="E67" s="301"/>
      <c r="F67" s="302"/>
      <c r="G67" s="302"/>
      <c r="H67" s="302"/>
      <c r="I67" s="235"/>
      <c r="J67" s="249"/>
      <c r="K67" s="222"/>
      <c r="L67" s="262"/>
    </row>
    <row r="68" ht="55" customHeight="1" spans="1:12">
      <c r="A68" s="5"/>
      <c r="C68" s="197"/>
      <c r="D68" s="303" t="s">
        <v>10</v>
      </c>
      <c r="E68" s="303" t="s">
        <v>263</v>
      </c>
      <c r="F68" s="827" t="s">
        <v>264</v>
      </c>
      <c r="G68" s="827" t="s">
        <v>265</v>
      </c>
      <c r="H68" s="274" t="s">
        <v>266</v>
      </c>
      <c r="I68" s="205" t="s">
        <v>231</v>
      </c>
      <c r="J68" s="211" t="s">
        <v>267</v>
      </c>
      <c r="K68" s="227"/>
      <c r="L68" s="262"/>
    </row>
    <row r="69" ht="14.25" customHeight="1" spans="1:12">
      <c r="A69" s="5"/>
      <c r="C69" s="197"/>
      <c r="D69" s="35">
        <v>1</v>
      </c>
      <c r="E69" s="304"/>
      <c r="F69" s="120"/>
      <c r="G69" s="120"/>
      <c r="H69" s="120"/>
      <c r="I69" s="35" t="str">
        <f>IF(H69&lt;1,"",IF(H69&lt;=2,"1,00",IF(H69&lt;=3,"2,00",IF(H69&lt;=4,"3,00",IF(H69&gt;=5,"4,00","")))))</f>
        <v/>
      </c>
      <c r="J69" s="324" t="s">
        <v>268</v>
      </c>
      <c r="K69" s="325"/>
      <c r="L69" s="262"/>
    </row>
    <row r="70" ht="14.25" customHeight="1" spans="1:12">
      <c r="A70" s="5"/>
      <c r="C70" s="197"/>
      <c r="D70" s="35">
        <v>2</v>
      </c>
      <c r="E70" s="304"/>
      <c r="F70" s="120"/>
      <c r="G70" s="120"/>
      <c r="H70" s="120"/>
      <c r="I70" s="35" t="str">
        <f t="shared" ref="I70:I71" si="13">IF(H70&lt;1,"",IF(H70&lt;=2,"1,00",IF(H70&lt;=3,"2,00",IF(H70&lt;=4,"3,00",IF(H70&gt;=5,"4,00","")))))</f>
        <v/>
      </c>
      <c r="J70" s="326"/>
      <c r="K70" s="327"/>
      <c r="L70" s="262"/>
    </row>
    <row r="71" ht="14.25" customHeight="1" spans="1:12">
      <c r="A71" s="5"/>
      <c r="C71" s="197"/>
      <c r="D71" s="35">
        <v>3</v>
      </c>
      <c r="E71" s="304"/>
      <c r="F71" s="120"/>
      <c r="G71" s="120"/>
      <c r="H71" s="120"/>
      <c r="I71" s="35" t="str">
        <f t="shared" si="13"/>
        <v/>
      </c>
      <c r="J71" s="326"/>
      <c r="K71" s="327"/>
      <c r="L71" s="262"/>
    </row>
    <row r="72" ht="14.25" customHeight="1" spans="1:12">
      <c r="A72" s="5"/>
      <c r="C72" s="197"/>
      <c r="D72" s="233"/>
      <c r="E72" s="300"/>
      <c r="F72" s="242"/>
      <c r="G72" s="305" t="s">
        <v>243</v>
      </c>
      <c r="H72" s="210"/>
      <c r="I72" s="285" t="str">
        <f>IFERROR(SUM(I69+I70+I71),"")</f>
        <v/>
      </c>
      <c r="J72" s="326"/>
      <c r="K72" s="327"/>
      <c r="L72" s="262"/>
    </row>
    <row r="73" ht="14.25" customHeight="1" spans="1:12">
      <c r="A73" s="5"/>
      <c r="C73" s="197"/>
      <c r="D73" s="306"/>
      <c r="E73" s="234"/>
      <c r="F73" s="242"/>
      <c r="G73" s="242" t="s">
        <v>269</v>
      </c>
      <c r="H73" s="210"/>
      <c r="I73" s="285" t="str">
        <f>IFERROR(SUM($I72/3),"")</f>
        <v/>
      </c>
      <c r="J73" s="328"/>
      <c r="K73" s="329"/>
      <c r="L73" s="262"/>
    </row>
    <row r="74" ht="14.25" customHeight="1" spans="1:12">
      <c r="A74" s="5"/>
      <c r="C74" s="197"/>
      <c r="D74" s="307" t="s">
        <v>270</v>
      </c>
      <c r="E74" s="308"/>
      <c r="F74" s="309"/>
      <c r="G74" s="309"/>
      <c r="H74" s="309"/>
      <c r="I74" s="330"/>
      <c r="J74" s="330"/>
      <c r="K74" s="222"/>
      <c r="L74" s="262"/>
    </row>
    <row r="75" ht="14.25" customHeight="1" spans="1:12">
      <c r="A75" s="5"/>
      <c r="C75" s="218"/>
      <c r="D75" s="219"/>
      <c r="E75" s="219"/>
      <c r="F75" s="220"/>
      <c r="G75" s="220"/>
      <c r="H75" s="220"/>
      <c r="I75" s="220"/>
      <c r="J75" s="220"/>
      <c r="K75" s="220"/>
      <c r="L75" s="270"/>
    </row>
    <row r="76" ht="14.25" customHeight="1" spans="1:11">
      <c r="A76" s="5"/>
      <c r="C76" s="218"/>
      <c r="D76" s="219"/>
      <c r="E76" s="219"/>
      <c r="F76" s="220"/>
      <c r="G76" s="220"/>
      <c r="H76" s="220"/>
      <c r="I76" s="220"/>
      <c r="J76" s="220"/>
      <c r="K76" s="220"/>
    </row>
    <row r="77" ht="14.25" customHeight="1" spans="1:15">
      <c r="A77" s="5"/>
      <c r="C77" s="194" t="s">
        <v>271</v>
      </c>
      <c r="D77" s="195"/>
      <c r="E77" s="196"/>
      <c r="F77" s="196"/>
      <c r="G77" s="196"/>
      <c r="H77" s="196"/>
      <c r="I77" s="196"/>
      <c r="J77" s="196"/>
      <c r="K77" s="196"/>
      <c r="L77" s="196"/>
      <c r="M77" s="196"/>
      <c r="N77" s="196"/>
      <c r="O77" s="257"/>
    </row>
    <row r="78" ht="14.25" customHeight="1" spans="1:15">
      <c r="A78" s="5"/>
      <c r="C78" s="197"/>
      <c r="D78" s="198"/>
      <c r="E78" s="198"/>
      <c r="F78" s="198"/>
      <c r="G78" s="198"/>
      <c r="H78" s="198"/>
      <c r="I78" s="198"/>
      <c r="J78" s="198"/>
      <c r="K78" s="198"/>
      <c r="L78" s="198"/>
      <c r="M78" s="198"/>
      <c r="N78" s="198"/>
      <c r="O78" s="258"/>
    </row>
    <row r="79" ht="14.25" customHeight="1" spans="1:15">
      <c r="A79" s="5"/>
      <c r="C79" s="197"/>
      <c r="D79" s="205" t="s">
        <v>10</v>
      </c>
      <c r="E79" s="827" t="s">
        <v>272</v>
      </c>
      <c r="F79" s="828" t="s">
        <v>273</v>
      </c>
      <c r="G79" s="208"/>
      <c r="H79" s="208"/>
      <c r="I79" s="208"/>
      <c r="J79" s="208"/>
      <c r="K79" s="210"/>
      <c r="L79" s="206" t="s">
        <v>227</v>
      </c>
      <c r="M79" s="206" t="s">
        <v>228</v>
      </c>
      <c r="N79" s="206" t="s">
        <v>229</v>
      </c>
      <c r="O79" s="264"/>
    </row>
    <row r="80" ht="14.25" customHeight="1" spans="1:15">
      <c r="A80" s="5"/>
      <c r="C80" s="197"/>
      <c r="D80" s="209"/>
      <c r="E80" s="209"/>
      <c r="F80" s="207">
        <v>1</v>
      </c>
      <c r="G80" s="210"/>
      <c r="H80" s="211">
        <v>2</v>
      </c>
      <c r="I80" s="210"/>
      <c r="J80" s="211">
        <v>3</v>
      </c>
      <c r="K80" s="210"/>
      <c r="L80" s="209"/>
      <c r="M80" s="209"/>
      <c r="N80" s="209"/>
      <c r="O80" s="264"/>
    </row>
    <row r="81" ht="14.25" customHeight="1" spans="1:15">
      <c r="A81" s="5"/>
      <c r="C81" s="197"/>
      <c r="D81" s="212"/>
      <c r="E81" s="212"/>
      <c r="F81" s="213" t="s">
        <v>230</v>
      </c>
      <c r="G81" s="213" t="s">
        <v>231</v>
      </c>
      <c r="H81" s="213" t="s">
        <v>230</v>
      </c>
      <c r="I81" s="213" t="s">
        <v>231</v>
      </c>
      <c r="J81" s="213" t="s">
        <v>230</v>
      </c>
      <c r="K81" s="213" t="s">
        <v>231</v>
      </c>
      <c r="L81" s="212"/>
      <c r="M81" s="212"/>
      <c r="N81" s="212"/>
      <c r="O81" s="264"/>
    </row>
    <row r="82" ht="14.25" customHeight="1" spans="1:15">
      <c r="A82" s="5"/>
      <c r="C82" s="197"/>
      <c r="D82" s="35">
        <v>1</v>
      </c>
      <c r="E82" s="234" t="s">
        <v>274</v>
      </c>
      <c r="F82" s="87"/>
      <c r="G82" s="35" t="str">
        <f t="shared" ref="G82:I85" si="14">IF(F82="Tidak ada","1",IF(F82="Ada","4",""))</f>
        <v/>
      </c>
      <c r="H82" s="87"/>
      <c r="I82" s="35" t="str">
        <f t="shared" si="14"/>
        <v/>
      </c>
      <c r="J82" s="87"/>
      <c r="K82" s="35" t="str">
        <f t="shared" ref="K82" si="15">IF(J82="Tidak ada","1",IF(J82="Ada","4",""))</f>
        <v/>
      </c>
      <c r="L82" s="265" t="str">
        <f>IFERROR(SUM($G82+$I82+$K82),"")</f>
        <v/>
      </c>
      <c r="M82" s="265" t="str">
        <f>IFERROR(SUM(L82/3),"")</f>
        <v/>
      </c>
      <c r="N82" s="331" t="s">
        <v>275</v>
      </c>
      <c r="O82" s="262"/>
    </row>
    <row r="83" ht="14.25" customHeight="1" spans="1:15">
      <c r="A83" s="5"/>
      <c r="C83" s="197"/>
      <c r="D83" s="35">
        <v>2</v>
      </c>
      <c r="E83" s="234" t="s">
        <v>276</v>
      </c>
      <c r="F83" s="87"/>
      <c r="G83" s="35" t="str">
        <f t="shared" si="14"/>
        <v/>
      </c>
      <c r="H83" s="87"/>
      <c r="I83" s="35" t="str">
        <f t="shared" si="14"/>
        <v/>
      </c>
      <c r="J83" s="87"/>
      <c r="K83" s="35" t="str">
        <f t="shared" ref="K83" si="16">IF(J83="Tidak ada","1",IF(J83="Ada","4",""))</f>
        <v/>
      </c>
      <c r="L83" s="265" t="str">
        <f t="shared" ref="L83:L85" si="17">IFERROR(SUM($G83+$I83+$K83),"")</f>
        <v/>
      </c>
      <c r="M83" s="265" t="str">
        <f t="shared" ref="M83:M85" si="18">IFERROR(SUM(L83/3),"")</f>
        <v/>
      </c>
      <c r="N83" s="332"/>
      <c r="O83" s="262"/>
    </row>
    <row r="84" ht="14.25" customHeight="1" spans="1:15">
      <c r="A84" s="5"/>
      <c r="C84" s="197"/>
      <c r="D84" s="35">
        <v>3</v>
      </c>
      <c r="E84" s="234" t="s">
        <v>277</v>
      </c>
      <c r="F84" s="87"/>
      <c r="G84" s="35" t="str">
        <f t="shared" si="14"/>
        <v/>
      </c>
      <c r="H84" s="87"/>
      <c r="I84" s="35" t="str">
        <f t="shared" si="14"/>
        <v/>
      </c>
      <c r="J84" s="87"/>
      <c r="K84" s="35" t="str">
        <f t="shared" ref="K84" si="19">IF(J84="Tidak ada","1",IF(J84="Ada","4",""))</f>
        <v/>
      </c>
      <c r="L84" s="265" t="str">
        <f t="shared" si="17"/>
        <v/>
      </c>
      <c r="M84" s="265" t="str">
        <f t="shared" si="18"/>
        <v/>
      </c>
      <c r="N84" s="332"/>
      <c r="O84" s="262"/>
    </row>
    <row r="85" ht="14.25" customHeight="1" spans="1:15">
      <c r="A85" s="5"/>
      <c r="C85" s="197"/>
      <c r="D85" s="35">
        <v>4</v>
      </c>
      <c r="E85" s="234" t="s">
        <v>278</v>
      </c>
      <c r="F85" s="87"/>
      <c r="G85" s="35" t="str">
        <f t="shared" si="14"/>
        <v/>
      </c>
      <c r="H85" s="87"/>
      <c r="I85" s="35" t="str">
        <f t="shared" si="14"/>
        <v/>
      </c>
      <c r="J85" s="87"/>
      <c r="K85" s="35" t="str">
        <f t="shared" ref="K85" si="20">IF(J85="Tidak ada","1",IF(J85="Ada","4",""))</f>
        <v/>
      </c>
      <c r="L85" s="265" t="str">
        <f t="shared" si="17"/>
        <v/>
      </c>
      <c r="M85" s="265" t="str">
        <f t="shared" si="18"/>
        <v/>
      </c>
      <c r="N85" s="332"/>
      <c r="O85" s="262"/>
    </row>
    <row r="86" ht="14.25" customHeight="1" spans="1:15">
      <c r="A86" s="5"/>
      <c r="C86" s="197"/>
      <c r="D86" s="233"/>
      <c r="E86" s="234"/>
      <c r="F86" s="235"/>
      <c r="G86" s="235"/>
      <c r="H86" s="235"/>
      <c r="I86" s="235"/>
      <c r="J86" s="305"/>
      <c r="K86" s="267" t="s">
        <v>243</v>
      </c>
      <c r="L86" s="268"/>
      <c r="M86" s="285">
        <f>SUM($M82:$M85)</f>
        <v>0</v>
      </c>
      <c r="N86" s="332"/>
      <c r="O86" s="262"/>
    </row>
    <row r="87" ht="14.25" customHeight="1" spans="1:15">
      <c r="A87" s="5"/>
      <c r="C87" s="218"/>
      <c r="D87" s="219"/>
      <c r="E87" s="219"/>
      <c r="F87" s="220"/>
      <c r="G87" s="220"/>
      <c r="H87" s="220"/>
      <c r="I87" s="220"/>
      <c r="J87" s="220"/>
      <c r="K87" s="220"/>
      <c r="L87" s="219"/>
      <c r="M87" s="219"/>
      <c r="N87" s="219"/>
      <c r="O87" s="270"/>
    </row>
    <row r="88" ht="14.25" customHeight="1" spans="1:1">
      <c r="A88" s="5"/>
    </row>
    <row r="89" ht="18" customHeight="1" spans="1:15">
      <c r="A89" s="5"/>
      <c r="C89" s="310" t="s">
        <v>279</v>
      </c>
      <c r="D89" s="311"/>
      <c r="E89" s="311"/>
      <c r="F89" s="312"/>
      <c r="G89" s="312"/>
      <c r="H89" s="312"/>
      <c r="I89" s="312"/>
      <c r="J89" s="312"/>
      <c r="K89" s="312"/>
      <c r="L89" s="311"/>
      <c r="M89" s="311"/>
      <c r="N89" s="311"/>
      <c r="O89" s="333"/>
    </row>
    <row r="90" ht="14.25" customHeight="1" spans="1:15">
      <c r="A90" s="5"/>
      <c r="C90" s="313"/>
      <c r="D90" s="314"/>
      <c r="E90" s="314"/>
      <c r="F90" s="315"/>
      <c r="G90" s="315"/>
      <c r="H90" s="315"/>
      <c r="I90" s="315"/>
      <c r="J90" s="315"/>
      <c r="K90" s="315"/>
      <c r="L90" s="314"/>
      <c r="M90" s="314"/>
      <c r="N90" s="314"/>
      <c r="O90" s="262"/>
    </row>
    <row r="91" ht="14.25" customHeight="1" spans="1:15">
      <c r="A91" s="5"/>
      <c r="C91" s="313"/>
      <c r="D91" s="316" t="s">
        <v>10</v>
      </c>
      <c r="E91" s="829" t="s">
        <v>280</v>
      </c>
      <c r="F91" s="830" t="s">
        <v>273</v>
      </c>
      <c r="G91" s="319"/>
      <c r="H91" s="319"/>
      <c r="I91" s="319"/>
      <c r="J91" s="319"/>
      <c r="K91" s="334"/>
      <c r="L91" s="206" t="s">
        <v>227</v>
      </c>
      <c r="M91" s="206" t="s">
        <v>228</v>
      </c>
      <c r="N91" s="317" t="s">
        <v>267</v>
      </c>
      <c r="O91" s="262"/>
    </row>
    <row r="92" ht="14.25" customHeight="1" spans="1:15">
      <c r="A92" s="5"/>
      <c r="C92" s="278"/>
      <c r="D92" s="209"/>
      <c r="E92" s="209"/>
      <c r="F92" s="207">
        <v>1</v>
      </c>
      <c r="G92" s="210"/>
      <c r="H92" s="211">
        <v>2</v>
      </c>
      <c r="I92" s="210"/>
      <c r="J92" s="211">
        <v>3</v>
      </c>
      <c r="K92" s="210"/>
      <c r="L92" s="209"/>
      <c r="M92" s="209"/>
      <c r="N92" s="209"/>
      <c r="O92" s="262"/>
    </row>
    <row r="93" ht="19" customHeight="1" spans="1:15">
      <c r="A93" s="5"/>
      <c r="C93" s="278"/>
      <c r="D93" s="212"/>
      <c r="E93" s="212"/>
      <c r="F93" s="213" t="s">
        <v>230</v>
      </c>
      <c r="G93" s="213" t="s">
        <v>231</v>
      </c>
      <c r="H93" s="214" t="s">
        <v>230</v>
      </c>
      <c r="I93" s="214" t="s">
        <v>231</v>
      </c>
      <c r="J93" s="214" t="s">
        <v>230</v>
      </c>
      <c r="K93" s="214" t="s">
        <v>231</v>
      </c>
      <c r="L93" s="212"/>
      <c r="M93" s="212"/>
      <c r="N93" s="212"/>
      <c r="O93" s="262"/>
    </row>
    <row r="94" ht="14.25" customHeight="1" spans="1:15">
      <c r="A94" s="5"/>
      <c r="C94" s="320"/>
      <c r="D94" s="321">
        <v>1</v>
      </c>
      <c r="E94" s="221" t="s">
        <v>281</v>
      </c>
      <c r="F94" s="322"/>
      <c r="G94" s="35" t="str">
        <f t="shared" ref="G94:I94" si="21">IF(F94="Tidak ada","1",IF(F94="Ada","4",""))</f>
        <v/>
      </c>
      <c r="H94" s="322"/>
      <c r="I94" s="35" t="str">
        <f t="shared" si="21"/>
        <v/>
      </c>
      <c r="J94" s="322"/>
      <c r="K94" s="35" t="str">
        <f t="shared" ref="K94" si="22">IF(J94="Tidak ada","1",IF(J94="Ada","4",""))</f>
        <v/>
      </c>
      <c r="L94" s="335" t="str">
        <f>IFERROR(SUM($G94+$I94+$K94),"")</f>
        <v/>
      </c>
      <c r="M94" s="335" t="str">
        <f>IFERROR(SUM($L94/3),"")</f>
        <v/>
      </c>
      <c r="N94" s="336" t="s">
        <v>282</v>
      </c>
      <c r="O94" s="262"/>
    </row>
    <row r="95" ht="28" spans="1:15">
      <c r="A95" s="5"/>
      <c r="C95" s="320"/>
      <c r="D95" s="321">
        <v>2</v>
      </c>
      <c r="E95" s="323" t="s">
        <v>283</v>
      </c>
      <c r="F95" s="34"/>
      <c r="G95" s="35" t="str">
        <f>IF(F95="Tidak Ada","1",IF(F95="50% kondisi sesuai aturan","2",IF(F95="75 % kondisi sesuai aturan","3",IF(F95="100 % kondisi sesuai aturan","4",""))))</f>
        <v/>
      </c>
      <c r="H95" s="34"/>
      <c r="I95" s="35" t="str">
        <f>IF(H95="Tidak Ada","1",IF(H95="50% kondisi sesuai aturan","2",IF(H95="75 % kondisi sesuai aturan","3",IF(H95="100 % kondisi sesuai aturan","4",""))))</f>
        <v/>
      </c>
      <c r="J95" s="34"/>
      <c r="K95" s="35" t="str">
        <f>IF(J95="Tidak Ada","1",IF(J95="50% kondisi sesuai aturan","2",IF(J95="75 % kondisi sesuai aturan","3",IF(J95="100 % kondisi sesuai aturan","4",""))))</f>
        <v/>
      </c>
      <c r="L95" s="335" t="str">
        <f t="shared" ref="L95:L96" si="23">IFERROR(SUM($G95+$I95+$K95),"")</f>
        <v/>
      </c>
      <c r="M95" s="335" t="str">
        <f t="shared" ref="M95:M96" si="24">IFERROR(SUM($L95/3),"")</f>
        <v/>
      </c>
      <c r="N95" s="337"/>
      <c r="O95" s="262"/>
    </row>
    <row r="96" ht="14" spans="1:15">
      <c r="A96" s="5"/>
      <c r="C96" s="320"/>
      <c r="D96" s="321">
        <v>3</v>
      </c>
      <c r="E96" s="306" t="s">
        <v>284</v>
      </c>
      <c r="F96" s="34"/>
      <c r="G96" s="35" t="str">
        <f>IF(F96="Tidak Ada","1",IF(F96="50% kondisi sesuai aturan","2",IF(F96="75 % kondisi sesuai aturan","3",IF(F96="100 % kondisi sesuai aturan","4",""))))</f>
        <v/>
      </c>
      <c r="H96" s="34"/>
      <c r="I96" s="35" t="str">
        <f>IF(H96="Tidak Ada","1",IF(H96="50% kondisi sesuai aturan","2",IF(H96="75 % kondisi sesuai aturan","3",IF(H96="100 % kondisi sesuai aturan","4",""))))</f>
        <v/>
      </c>
      <c r="J96" s="34"/>
      <c r="K96" s="35" t="str">
        <f>IF(J96="Tidak Ada","1",IF(J96="50% kondisi sesuai aturan","2",IF(J96="75 % kondisi sesuai aturan","3",IF(J96="100 % kondisi sesuai aturan","4",""))))</f>
        <v/>
      </c>
      <c r="L96" s="335" t="str">
        <f t="shared" si="23"/>
        <v/>
      </c>
      <c r="M96" s="335" t="str">
        <f t="shared" si="24"/>
        <v/>
      </c>
      <c r="N96" s="337"/>
      <c r="O96" s="262"/>
    </row>
    <row r="97" ht="36" customHeight="1" spans="1:15">
      <c r="A97" s="5"/>
      <c r="C97" s="197"/>
      <c r="D97" s="306"/>
      <c r="E97" s="234"/>
      <c r="F97" s="235"/>
      <c r="G97" s="235"/>
      <c r="H97" s="235"/>
      <c r="I97" s="235"/>
      <c r="J97" s="235"/>
      <c r="K97" s="267" t="s">
        <v>243</v>
      </c>
      <c r="L97" s="268"/>
      <c r="M97" s="285">
        <f>SUM($M94:$M96)</f>
        <v>0</v>
      </c>
      <c r="N97" s="338"/>
      <c r="O97" s="262"/>
    </row>
    <row r="98" customHeight="1" spans="1:15">
      <c r="A98" s="5"/>
      <c r="C98" s="218"/>
      <c r="D98" s="219"/>
      <c r="E98" s="219"/>
      <c r="F98" s="220"/>
      <c r="G98" s="220"/>
      <c r="H98" s="220"/>
      <c r="I98" s="220"/>
      <c r="J98" s="220"/>
      <c r="K98" s="220"/>
      <c r="L98" s="219"/>
      <c r="M98" s="219"/>
      <c r="N98" s="219"/>
      <c r="O98" s="270"/>
    </row>
    <row r="99" ht="14.25" customHeight="1" spans="1:11">
      <c r="A99" s="5"/>
      <c r="K99" s="339"/>
    </row>
    <row r="100" ht="14.25" customHeight="1" spans="1:1">
      <c r="A100" s="5"/>
    </row>
    <row r="101" ht="14.25" customHeight="1" spans="1:1">
      <c r="A101" s="5"/>
    </row>
    <row r="102" ht="14.25" customHeight="1" spans="1:1">
      <c r="A102" s="5"/>
    </row>
    <row r="103" ht="14.25" customHeight="1" spans="1:1">
      <c r="A103" s="5"/>
    </row>
    <row r="104" ht="14.25" customHeight="1" spans="1:1">
      <c r="A104" s="5"/>
    </row>
    <row r="105" ht="14.25" customHeight="1" spans="1:1">
      <c r="A105" s="5"/>
    </row>
    <row r="106" ht="14.25" customHeight="1" spans="1:1">
      <c r="A106" s="5"/>
    </row>
    <row r="107" ht="14.25" customHeight="1" spans="1:1">
      <c r="A107" s="5"/>
    </row>
    <row r="108" ht="14.25" customHeight="1" spans="1:1">
      <c r="A108" s="5"/>
    </row>
    <row r="109" ht="14.25" customHeight="1" spans="1:1">
      <c r="A109" s="5"/>
    </row>
    <row r="110" ht="14.25" customHeight="1" spans="1:1">
      <c r="A110" s="5"/>
    </row>
    <row r="111" ht="14.25" customHeight="1" spans="1:1">
      <c r="A111" s="5"/>
    </row>
    <row r="112" ht="14.25" customHeight="1" spans="1:1">
      <c r="A112" s="5"/>
    </row>
    <row r="113" ht="14.25" customHeight="1" spans="1:1">
      <c r="A113" s="5"/>
    </row>
    <row r="114" ht="14.25" customHeight="1" spans="1:1">
      <c r="A114" s="5"/>
    </row>
    <row r="115" ht="14.25" customHeight="1" spans="1:1">
      <c r="A115" s="5"/>
    </row>
    <row r="116" ht="14.25" customHeight="1" spans="1:1">
      <c r="A116" s="5"/>
    </row>
    <row r="117" ht="14.25" customHeight="1" spans="1:1">
      <c r="A117" s="5"/>
    </row>
    <row r="118" ht="14.25" customHeight="1" spans="1:1">
      <c r="A118" s="5"/>
    </row>
    <row r="119" ht="14.25" customHeight="1" spans="1:1">
      <c r="A119" s="5"/>
    </row>
    <row r="120" ht="14.25" customHeight="1" spans="1:1">
      <c r="A120" s="5"/>
    </row>
    <row r="121" ht="14.25" customHeight="1" spans="1:1">
      <c r="A121" s="5"/>
    </row>
    <row r="122" ht="14.25" customHeight="1" spans="1:1">
      <c r="A122" s="5"/>
    </row>
    <row r="123" ht="14.25" customHeight="1" spans="1:1">
      <c r="A123" s="5"/>
    </row>
    <row r="124" ht="14.25" customHeight="1" spans="1:1">
      <c r="A124" s="5"/>
    </row>
    <row r="125" ht="14.25" customHeight="1" spans="1:1">
      <c r="A125" s="5"/>
    </row>
    <row r="126" ht="14.25" customHeight="1" spans="1:1">
      <c r="A126" s="5"/>
    </row>
    <row r="127" ht="14.25" customHeight="1" spans="1:1">
      <c r="A127" s="5"/>
    </row>
    <row r="128" ht="14.25" customHeight="1" spans="1:1">
      <c r="A128" s="5"/>
    </row>
    <row r="129" ht="14.25" customHeight="1" spans="1:1">
      <c r="A129" s="5"/>
    </row>
    <row r="130" ht="14.25" customHeight="1" spans="1:1">
      <c r="A130" s="5"/>
    </row>
    <row r="131" ht="14.25" customHeight="1" spans="1:1">
      <c r="A131" s="5"/>
    </row>
    <row r="132" ht="14.25" customHeight="1" spans="1:1">
      <c r="A132" s="5"/>
    </row>
    <row r="133" ht="14.25" customHeight="1" spans="1:1">
      <c r="A133" s="5"/>
    </row>
    <row r="134" ht="14.25" customHeight="1" spans="1:1">
      <c r="A134" s="5"/>
    </row>
    <row r="135" ht="14.25" customHeight="1" spans="1:1">
      <c r="A135" s="5"/>
    </row>
    <row r="136" ht="14.25" customHeight="1" spans="1:1">
      <c r="A136" s="5"/>
    </row>
    <row r="137" ht="14.25" customHeight="1" spans="1:1">
      <c r="A137" s="5"/>
    </row>
    <row r="138" ht="14.25" customHeight="1" spans="1:1">
      <c r="A138" s="5"/>
    </row>
    <row r="139" ht="14.25" customHeight="1" spans="1:1">
      <c r="A139" s="5"/>
    </row>
    <row r="140" ht="14.25" customHeight="1" spans="1:1">
      <c r="A140" s="5"/>
    </row>
    <row r="141" ht="14.25" customHeight="1" spans="1:1">
      <c r="A141" s="5"/>
    </row>
    <row r="142" ht="14.25" customHeight="1" spans="1:1">
      <c r="A142" s="5"/>
    </row>
    <row r="143" ht="14.25" customHeight="1" spans="1:1">
      <c r="A143" s="5"/>
    </row>
    <row r="144" ht="14.25" customHeight="1" spans="1:1">
      <c r="A144" s="5"/>
    </row>
    <row r="145" ht="14.25" customHeight="1" spans="1:1">
      <c r="A145" s="5"/>
    </row>
    <row r="146" ht="14.25" customHeight="1" spans="1:1">
      <c r="A146" s="5"/>
    </row>
    <row r="147" ht="14.25" customHeight="1" spans="1:1">
      <c r="A147" s="5"/>
    </row>
    <row r="148" ht="14.25" customHeight="1" spans="1:1">
      <c r="A148" s="5"/>
    </row>
    <row r="149" ht="14.25" customHeight="1" spans="1:1">
      <c r="A149" s="5"/>
    </row>
    <row r="150" ht="14.25" customHeight="1" spans="1:1">
      <c r="A150" s="5"/>
    </row>
    <row r="151" ht="14.25" customHeight="1" spans="1:1">
      <c r="A151" s="5"/>
    </row>
    <row r="152" ht="14.25" customHeight="1" spans="1:1">
      <c r="A152" s="5"/>
    </row>
    <row r="153" ht="14.25" customHeight="1" spans="1:1">
      <c r="A153" s="5"/>
    </row>
    <row r="154" ht="14.25" customHeight="1" spans="1:1">
      <c r="A154" s="5"/>
    </row>
    <row r="155" ht="14.25" customHeight="1" spans="1:1">
      <c r="A155" s="5"/>
    </row>
    <row r="156" ht="14.25" customHeight="1" spans="1:1">
      <c r="A156" s="5"/>
    </row>
    <row r="157" ht="14.25" customHeight="1" spans="1:1">
      <c r="A157" s="5"/>
    </row>
    <row r="158" ht="14.25" customHeight="1" spans="1:1">
      <c r="A158" s="5"/>
    </row>
    <row r="159" ht="14.25" customHeight="1" spans="1:1">
      <c r="A159" s="5"/>
    </row>
    <row r="160" ht="14.25" customHeight="1" spans="1:1">
      <c r="A160" s="5"/>
    </row>
    <row r="161" ht="14.25" customHeight="1" spans="1:1">
      <c r="A161" s="5"/>
    </row>
    <row r="162" ht="14.25" customHeight="1" spans="1:1">
      <c r="A162" s="5"/>
    </row>
    <row r="163" ht="14.25" customHeight="1" spans="1:1">
      <c r="A163" s="5"/>
    </row>
    <row r="164" ht="14.25" customHeight="1" spans="1:1">
      <c r="A164" s="5"/>
    </row>
    <row r="165" ht="14.25" customHeight="1" spans="1:1">
      <c r="A165" s="5"/>
    </row>
    <row r="166" ht="14.25" customHeight="1" spans="1:1">
      <c r="A166" s="5"/>
    </row>
    <row r="167" ht="14.25" customHeight="1" spans="1:1">
      <c r="A167" s="5"/>
    </row>
    <row r="168" ht="14.25" customHeight="1" spans="1:1">
      <c r="A168" s="5"/>
    </row>
    <row r="169" ht="14.25" customHeight="1" spans="1:1">
      <c r="A169" s="5"/>
    </row>
    <row r="170" ht="14.25" customHeight="1" spans="1:1">
      <c r="A170" s="5"/>
    </row>
    <row r="171" ht="14.25" customHeight="1" spans="1:1">
      <c r="A171" s="5"/>
    </row>
    <row r="172" ht="14.25" customHeight="1" spans="1:1">
      <c r="A172" s="5"/>
    </row>
    <row r="173" ht="14.25" customHeight="1" spans="1:1">
      <c r="A173" s="5"/>
    </row>
    <row r="174" ht="14.25" customHeight="1" spans="1:1">
      <c r="A174" s="5"/>
    </row>
    <row r="175" ht="14.25" customHeight="1" spans="1:1">
      <c r="A175" s="5"/>
    </row>
    <row r="176" ht="14.25" customHeight="1" spans="1:1">
      <c r="A176" s="5"/>
    </row>
    <row r="177" ht="14.25" customHeight="1" spans="1:1">
      <c r="A177" s="5"/>
    </row>
    <row r="178" ht="14.25" customHeight="1" spans="1:1">
      <c r="A178" s="5"/>
    </row>
    <row r="179" ht="14.25" customHeight="1" spans="1:1">
      <c r="A179" s="5"/>
    </row>
    <row r="180" ht="14.25" customHeight="1" spans="1:1">
      <c r="A180" s="5"/>
    </row>
    <row r="181" ht="14.25" customHeight="1" spans="1:1">
      <c r="A181" s="5"/>
    </row>
    <row r="182" ht="14.25" customHeight="1" spans="1:1">
      <c r="A182" s="5"/>
    </row>
    <row r="183" ht="14.25" customHeight="1" spans="1:1">
      <c r="A183" s="5"/>
    </row>
    <row r="184" ht="14.25" customHeight="1" spans="1:1">
      <c r="A184" s="5"/>
    </row>
    <row r="185" ht="14.25" customHeight="1" spans="1:1">
      <c r="A185" s="5"/>
    </row>
    <row r="186" ht="14.25" customHeight="1" spans="1:1">
      <c r="A186" s="5"/>
    </row>
    <row r="187" ht="14.25" customHeight="1" spans="1:1">
      <c r="A187" s="5"/>
    </row>
    <row r="188" ht="14.25" customHeight="1" spans="1:1">
      <c r="A188" s="5"/>
    </row>
    <row r="189" ht="14.25" customHeight="1" spans="1:1">
      <c r="A189" s="5"/>
    </row>
    <row r="190" ht="14.25" customHeight="1" spans="1:1">
      <c r="A190" s="5"/>
    </row>
    <row r="191" ht="14.25" customHeight="1" spans="1:1">
      <c r="A191" s="5"/>
    </row>
    <row r="192" ht="14.25" customHeight="1" spans="1:1">
      <c r="A192" s="5"/>
    </row>
    <row r="193" ht="14.25" customHeight="1" spans="1:1">
      <c r="A193" s="5"/>
    </row>
    <row r="194" ht="14.25" customHeight="1" spans="1:1">
      <c r="A194" s="5"/>
    </row>
    <row r="195" ht="14.25" customHeight="1" spans="1:1">
      <c r="A195" s="5"/>
    </row>
    <row r="196" ht="14.25" customHeight="1" spans="1:1">
      <c r="A196" s="5"/>
    </row>
    <row r="197" ht="14.25" customHeight="1" spans="1:1">
      <c r="A197" s="5"/>
    </row>
    <row r="198" ht="14.25" customHeight="1" spans="1:1">
      <c r="A198" s="5"/>
    </row>
    <row r="199" ht="14.25" customHeight="1" spans="1:1">
      <c r="A199" s="5"/>
    </row>
    <row r="200" ht="14.25" customHeight="1" spans="1:1">
      <c r="A200" s="5"/>
    </row>
    <row r="201" ht="14.25" customHeight="1" spans="1:1">
      <c r="A201" s="5"/>
    </row>
    <row r="202" ht="14.25" customHeight="1" spans="1:1">
      <c r="A202" s="5"/>
    </row>
    <row r="203" ht="14.25" customHeight="1" spans="1:1">
      <c r="A203" s="5"/>
    </row>
    <row r="204" ht="14.25" customHeight="1" spans="1:1">
      <c r="A204" s="5"/>
    </row>
    <row r="205" ht="14.25" customHeight="1" spans="1:1">
      <c r="A205" s="5"/>
    </row>
    <row r="206" ht="14.25" customHeight="1" spans="1:1">
      <c r="A206" s="5"/>
    </row>
    <row r="207" ht="14.25" customHeight="1" spans="1:1">
      <c r="A207" s="5"/>
    </row>
    <row r="208" ht="14.25" customHeight="1" spans="1:1">
      <c r="A208" s="5"/>
    </row>
    <row r="209" ht="14.25" customHeight="1" spans="1:1">
      <c r="A209" s="5"/>
    </row>
    <row r="210" ht="14.25" customHeight="1" spans="1:1">
      <c r="A210" s="5"/>
    </row>
    <row r="211" ht="14.25" customHeight="1" spans="1:1">
      <c r="A211" s="5"/>
    </row>
    <row r="212" ht="14.25" customHeight="1" spans="1:1">
      <c r="A212" s="5"/>
    </row>
    <row r="213" ht="14.25" customHeight="1" spans="1:1">
      <c r="A213" s="5"/>
    </row>
    <row r="214" ht="14.25" customHeight="1" spans="1:1">
      <c r="A214" s="5"/>
    </row>
    <row r="215" ht="14.25" customHeight="1" spans="1:1">
      <c r="A215" s="5"/>
    </row>
    <row r="216" ht="14.25" customHeight="1" spans="1:1">
      <c r="A216" s="5"/>
    </row>
    <row r="217" ht="14.25" customHeight="1" spans="1:1">
      <c r="A217" s="5"/>
    </row>
    <row r="218" ht="14.25" customHeight="1" spans="1:1">
      <c r="A218" s="5"/>
    </row>
    <row r="219" ht="14.25" customHeight="1" spans="1:1">
      <c r="A219" s="5"/>
    </row>
    <row r="220" ht="14.25" customHeight="1" spans="1:1">
      <c r="A220" s="5"/>
    </row>
    <row r="221" ht="14.25" customHeight="1" spans="1:1">
      <c r="A221" s="5"/>
    </row>
    <row r="222" ht="14.25" customHeight="1" spans="1:1">
      <c r="A222" s="5"/>
    </row>
    <row r="223" ht="14.25" customHeight="1" spans="1:1">
      <c r="A223" s="5"/>
    </row>
    <row r="224" ht="14.25" customHeight="1" spans="1:1">
      <c r="A224" s="5"/>
    </row>
    <row r="225" ht="14.25" customHeight="1" spans="1:1">
      <c r="A225" s="5"/>
    </row>
    <row r="226" ht="14.25" customHeight="1" spans="1:1">
      <c r="A226" s="5"/>
    </row>
    <row r="227" ht="14.25" customHeight="1" spans="1:1">
      <c r="A227" s="5"/>
    </row>
    <row r="228" ht="14.25" customHeight="1" spans="1:1">
      <c r="A228" s="5"/>
    </row>
    <row r="229" ht="14.25" customHeight="1" spans="1:1">
      <c r="A229" s="5"/>
    </row>
    <row r="230" ht="14.25" customHeight="1" spans="1:1">
      <c r="A230" s="5"/>
    </row>
    <row r="231" ht="14.25" customHeight="1" spans="1:1">
      <c r="A231" s="5"/>
    </row>
    <row r="232" ht="14.25" customHeight="1" spans="1:1">
      <c r="A232" s="5"/>
    </row>
    <row r="233" ht="14.25" customHeight="1" spans="1:1">
      <c r="A233" s="5"/>
    </row>
    <row r="234" ht="14.25" customHeight="1" spans="1:1">
      <c r="A234" s="5"/>
    </row>
    <row r="235" ht="14.25" customHeight="1" spans="1:1">
      <c r="A235" s="5"/>
    </row>
    <row r="236" ht="14.25" customHeight="1" spans="1:1">
      <c r="A236" s="5"/>
    </row>
    <row r="237" ht="14.25" customHeight="1" spans="1:1">
      <c r="A237" s="5"/>
    </row>
    <row r="238" ht="14.25" customHeight="1" spans="1:1">
      <c r="A238" s="5"/>
    </row>
    <row r="239" ht="14.25" customHeight="1" spans="1:1">
      <c r="A239" s="5"/>
    </row>
    <row r="240" ht="14.25" customHeight="1" spans="1:1">
      <c r="A240" s="5"/>
    </row>
    <row r="241" ht="14.25" customHeight="1" spans="1:1">
      <c r="A241" s="5"/>
    </row>
    <row r="242" ht="14.25" customHeight="1" spans="1:1">
      <c r="A242" s="5"/>
    </row>
    <row r="243" ht="14.25" customHeight="1" spans="1:1">
      <c r="A243" s="5"/>
    </row>
    <row r="244" ht="14.25" customHeight="1" spans="1:1">
      <c r="A244" s="5"/>
    </row>
    <row r="245" ht="14.25" customHeight="1" spans="1:1">
      <c r="A245" s="5"/>
    </row>
    <row r="246" ht="14.25" customHeight="1" spans="1:1">
      <c r="A246" s="5"/>
    </row>
    <row r="247" ht="14.25" customHeight="1" spans="1:1">
      <c r="A247" s="5"/>
    </row>
    <row r="248" ht="14.25" customHeight="1" spans="1:1">
      <c r="A248" s="5"/>
    </row>
    <row r="249" ht="14.25" customHeight="1" spans="1:1">
      <c r="A249" s="5"/>
    </row>
    <row r="250" ht="14.25" customHeight="1" spans="1:1">
      <c r="A250" s="5"/>
    </row>
    <row r="251" ht="14.25" customHeight="1" spans="1:1">
      <c r="A251" s="5"/>
    </row>
    <row r="252" ht="14.25" customHeight="1" spans="1:1">
      <c r="A252" s="5"/>
    </row>
    <row r="253" ht="14.25" customHeight="1" spans="1:1">
      <c r="A253" s="5"/>
    </row>
    <row r="254" ht="14.25" customHeight="1" spans="1:1">
      <c r="A254" s="5"/>
    </row>
    <row r="255" ht="14.25" customHeight="1" spans="1:1">
      <c r="A255" s="5"/>
    </row>
    <row r="256" ht="14.25" customHeight="1" spans="1:1">
      <c r="A256" s="5"/>
    </row>
    <row r="257" ht="14.25" customHeight="1" spans="1:1">
      <c r="A257" s="5"/>
    </row>
    <row r="258" ht="14.25" customHeight="1" spans="1:1">
      <c r="A258" s="5"/>
    </row>
    <row r="259" ht="14.25" customHeight="1" spans="1:1">
      <c r="A259" s="5"/>
    </row>
    <row r="260" ht="14.25" customHeight="1" spans="1:1">
      <c r="A260" s="5"/>
    </row>
    <row r="261" ht="14.25" customHeight="1" spans="1:1">
      <c r="A261" s="5"/>
    </row>
    <row r="262" ht="14.25" customHeight="1" spans="1:1">
      <c r="A262" s="5"/>
    </row>
    <row r="263" ht="14.25" customHeight="1" spans="1:1">
      <c r="A263" s="5"/>
    </row>
    <row r="264" ht="14.25" customHeight="1" spans="1:1">
      <c r="A264" s="5"/>
    </row>
    <row r="265" ht="14.25" customHeight="1" spans="1:1">
      <c r="A265" s="5"/>
    </row>
    <row r="266" ht="14.25" customHeight="1" spans="1:1">
      <c r="A266" s="5"/>
    </row>
    <row r="267" ht="14.25" customHeight="1" spans="1:1">
      <c r="A267" s="5"/>
    </row>
    <row r="268" ht="14.25" customHeight="1" spans="1:1">
      <c r="A268" s="5"/>
    </row>
    <row r="269" ht="14.25" customHeight="1" spans="1:1">
      <c r="A269" s="5"/>
    </row>
    <row r="270" ht="14.25" customHeight="1" spans="1:1">
      <c r="A270" s="5"/>
    </row>
    <row r="271" ht="14.25" customHeight="1" spans="1:1">
      <c r="A271" s="5"/>
    </row>
    <row r="272" ht="14.25" customHeight="1" spans="1:1">
      <c r="A272" s="5"/>
    </row>
    <row r="273" ht="14.25" customHeight="1" spans="1:1">
      <c r="A273" s="5"/>
    </row>
    <row r="274" ht="14.25" customHeight="1" spans="1:1">
      <c r="A274" s="5"/>
    </row>
    <row r="275" ht="14.25" customHeight="1" spans="1:1">
      <c r="A275" s="5"/>
    </row>
    <row r="276" ht="14.25" customHeight="1" spans="1:1">
      <c r="A276" s="5"/>
    </row>
    <row r="277" ht="14.25" customHeight="1" spans="1:1">
      <c r="A277" s="5"/>
    </row>
    <row r="278" ht="14.25" customHeight="1" spans="1:1">
      <c r="A278" s="5"/>
    </row>
    <row r="279" ht="14.25" customHeight="1" spans="1:1">
      <c r="A279" s="5"/>
    </row>
    <row r="280" ht="14.25" customHeight="1" spans="1:1">
      <c r="A280" s="5"/>
    </row>
    <row r="281" ht="14.25" customHeight="1" spans="1:1">
      <c r="A281" s="5"/>
    </row>
    <row r="282" ht="14.25" customHeight="1" spans="1:1">
      <c r="A282" s="5"/>
    </row>
    <row r="283" ht="14.25" customHeight="1" spans="1:1">
      <c r="A283" s="5"/>
    </row>
    <row r="284" ht="14.25" customHeight="1" spans="1:1">
      <c r="A284" s="5"/>
    </row>
    <row r="285" ht="14.25" customHeight="1" spans="1:1">
      <c r="A285" s="5"/>
    </row>
    <row r="286" ht="15.75" customHeight="1" spans="1:1">
      <c r="A286" s="5"/>
    </row>
    <row r="287" ht="15.75" customHeight="1" spans="1:1">
      <c r="A287" s="5"/>
    </row>
    <row r="288" ht="15.75" customHeight="1" spans="1:1">
      <c r="A288" s="5"/>
    </row>
    <row r="289" ht="15.75" customHeight="1" spans="1:1">
      <c r="A289" s="5"/>
    </row>
    <row r="290" ht="15.75" customHeight="1" spans="1:1">
      <c r="A290" s="5"/>
    </row>
    <row r="291" ht="15.75" customHeight="1" spans="1:1">
      <c r="A291" s="5"/>
    </row>
    <row r="292" ht="15.75" customHeight="1" spans="1:1">
      <c r="A292" s="5"/>
    </row>
    <row r="293" ht="15.75" customHeight="1" spans="1:1">
      <c r="A293" s="5"/>
    </row>
    <row r="294" ht="15.75" customHeight="1" spans="1:1">
      <c r="A294" s="5"/>
    </row>
    <row r="295" ht="15.75" customHeight="1" spans="1:1">
      <c r="A295" s="5"/>
    </row>
    <row r="296" ht="15.75" customHeight="1" spans="1:1">
      <c r="A296" s="5"/>
    </row>
    <row r="297" ht="15.75" customHeight="1" spans="1:1">
      <c r="A297" s="5"/>
    </row>
    <row r="298" ht="15.75" customHeight="1" spans="1:1">
      <c r="A298" s="5"/>
    </row>
    <row r="299" ht="15.75" customHeight="1" spans="1:1">
      <c r="A299" s="5"/>
    </row>
    <row r="300" ht="15.75" customHeight="1" spans="1:1">
      <c r="A300" s="5"/>
    </row>
    <row r="301" ht="15.75" customHeight="1" spans="1:1">
      <c r="A301" s="5"/>
    </row>
    <row r="302" ht="15.75" customHeight="1" spans="1:1">
      <c r="A302" s="5"/>
    </row>
    <row r="303" ht="15.75" customHeight="1" spans="1:1">
      <c r="A303" s="5"/>
    </row>
    <row r="304" ht="15.75" customHeight="1" spans="1:1">
      <c r="A304" s="5"/>
    </row>
    <row r="305" ht="15.75" customHeight="1" spans="1:1">
      <c r="A305" s="5"/>
    </row>
    <row r="306" ht="15.75" customHeight="1" spans="1:1">
      <c r="A306" s="5"/>
    </row>
    <row r="307" ht="15.75" customHeight="1" spans="1:1">
      <c r="A307" s="5"/>
    </row>
    <row r="308" ht="15.75" customHeight="1" spans="1:1">
      <c r="A308" s="5"/>
    </row>
    <row r="309" ht="15.75" customHeight="1" spans="1:1">
      <c r="A309" s="5"/>
    </row>
    <row r="310" ht="15.75" customHeight="1" spans="1:1">
      <c r="A310" s="5"/>
    </row>
    <row r="311" ht="15.75" customHeight="1" spans="1:1">
      <c r="A311" s="5"/>
    </row>
    <row r="312" ht="15.75" customHeight="1" spans="1:1">
      <c r="A312" s="5"/>
    </row>
    <row r="313" ht="15.75" customHeight="1" spans="1:1">
      <c r="A313" s="5"/>
    </row>
    <row r="314" ht="15.75" customHeight="1" spans="1:1">
      <c r="A314" s="5"/>
    </row>
    <row r="315" ht="15.75" customHeight="1" spans="1:1">
      <c r="A315" s="5"/>
    </row>
    <row r="316" ht="15.75" customHeight="1" spans="1:1">
      <c r="A316" s="5"/>
    </row>
    <row r="317" ht="15.75" customHeight="1" spans="1:1">
      <c r="A317" s="5"/>
    </row>
    <row r="318" ht="15.75" customHeight="1" spans="1:1">
      <c r="A318" s="5"/>
    </row>
    <row r="319" ht="15.75" customHeight="1" spans="1:1">
      <c r="A319" s="5"/>
    </row>
    <row r="320" ht="15.75" customHeight="1" spans="1:1">
      <c r="A320" s="5"/>
    </row>
    <row r="321" ht="15.75" customHeight="1" spans="1:1">
      <c r="A321" s="5"/>
    </row>
    <row r="322" ht="15.75" customHeight="1" spans="1:1">
      <c r="A322" s="5"/>
    </row>
    <row r="323" ht="15.75" customHeight="1" spans="1:1">
      <c r="A323" s="5"/>
    </row>
    <row r="324" ht="15.75" customHeight="1" spans="1:1">
      <c r="A324" s="5"/>
    </row>
    <row r="325" ht="15.75" customHeight="1" spans="1:1">
      <c r="A325" s="5"/>
    </row>
    <row r="326" ht="15.75" customHeight="1" spans="1:1">
      <c r="A326" s="5"/>
    </row>
    <row r="327" ht="15.75" customHeight="1" spans="1:1">
      <c r="A327" s="5"/>
    </row>
    <row r="328" ht="15.75" customHeight="1" spans="1:1">
      <c r="A328" s="5"/>
    </row>
    <row r="329" ht="15.75" customHeight="1" spans="1:1">
      <c r="A329" s="5"/>
    </row>
    <row r="330" ht="15.75" customHeight="1" spans="1:1">
      <c r="A330" s="5"/>
    </row>
    <row r="331" ht="15.75" customHeight="1" spans="1:1">
      <c r="A331" s="5"/>
    </row>
    <row r="332" ht="15.75" customHeight="1" spans="1:1">
      <c r="A332" s="5"/>
    </row>
    <row r="333" ht="15.75" customHeight="1" spans="1:1">
      <c r="A333" s="5"/>
    </row>
    <row r="334" ht="15.75" customHeight="1" spans="1:1">
      <c r="A334" s="5"/>
    </row>
    <row r="335" ht="15.75" customHeight="1" spans="1:1">
      <c r="A335" s="5"/>
    </row>
    <row r="336" ht="15.75" customHeight="1" spans="1:1">
      <c r="A336" s="5"/>
    </row>
    <row r="337" ht="15.75" customHeight="1" spans="1:1">
      <c r="A337" s="5"/>
    </row>
    <row r="338" ht="15.75" customHeight="1" spans="1:1">
      <c r="A338" s="5"/>
    </row>
    <row r="339" ht="15.75" customHeight="1" spans="1:1">
      <c r="A339" s="5"/>
    </row>
    <row r="340" ht="15.75" customHeight="1" spans="1:1">
      <c r="A340" s="5"/>
    </row>
    <row r="341" ht="15.75" customHeight="1" spans="1:1">
      <c r="A341" s="5"/>
    </row>
    <row r="342" ht="15.75" customHeight="1" spans="1:1">
      <c r="A342" s="5"/>
    </row>
    <row r="343" ht="15.75" customHeight="1" spans="1:1">
      <c r="A343" s="5"/>
    </row>
    <row r="344" ht="15.75" customHeight="1" spans="1:1">
      <c r="A344" s="5"/>
    </row>
    <row r="345" ht="15.75" customHeight="1" spans="1:1">
      <c r="A345" s="5"/>
    </row>
    <row r="346" ht="15.75" customHeight="1" spans="1:1">
      <c r="A346" s="5"/>
    </row>
    <row r="347" ht="15.75" customHeight="1" spans="1:1">
      <c r="A347" s="5"/>
    </row>
    <row r="348" ht="15.75" customHeight="1" spans="1:1">
      <c r="A348" s="5"/>
    </row>
    <row r="349" ht="15.75" customHeight="1" spans="1:1">
      <c r="A349" s="5"/>
    </row>
    <row r="350" ht="15.75" customHeight="1" spans="1:1">
      <c r="A350" s="5"/>
    </row>
    <row r="351" ht="15.75" customHeight="1" spans="1:1">
      <c r="A351" s="5"/>
    </row>
    <row r="352" ht="15.75" customHeight="1" spans="1:1">
      <c r="A352" s="5"/>
    </row>
    <row r="353" ht="15.75" customHeight="1" spans="1:1">
      <c r="A353" s="5"/>
    </row>
    <row r="354" ht="15.75" customHeight="1" spans="1:1">
      <c r="A354" s="5"/>
    </row>
    <row r="355" ht="15.75" customHeight="1" spans="1:1">
      <c r="A355" s="5"/>
    </row>
    <row r="356" ht="15.75" customHeight="1" spans="1:1">
      <c r="A356" s="5"/>
    </row>
    <row r="357" ht="15.75" customHeight="1" spans="1:1">
      <c r="A357" s="5"/>
    </row>
    <row r="358" ht="15.75" customHeight="1" spans="1:1">
      <c r="A358" s="5"/>
    </row>
    <row r="359" ht="15.75" customHeight="1" spans="1:1">
      <c r="A359" s="5"/>
    </row>
    <row r="360" ht="15.75" customHeight="1" spans="1:1">
      <c r="A360" s="5"/>
    </row>
    <row r="361" ht="15.75" customHeight="1" spans="1:1">
      <c r="A361" s="5"/>
    </row>
    <row r="362" ht="15.75" customHeight="1" spans="1:1">
      <c r="A362" s="5"/>
    </row>
    <row r="363" ht="15.75" customHeight="1" spans="1:1">
      <c r="A363" s="5"/>
    </row>
    <row r="364" ht="15.75" customHeight="1" spans="1:1">
      <c r="A364" s="5"/>
    </row>
    <row r="365" ht="15.75" customHeight="1" spans="1:1">
      <c r="A365" s="5"/>
    </row>
    <row r="366" ht="15.75" customHeight="1" spans="1:1">
      <c r="A366" s="5"/>
    </row>
    <row r="367" ht="15.75" customHeight="1" spans="1:1">
      <c r="A367" s="5"/>
    </row>
    <row r="368" ht="15.75" customHeight="1" spans="1:1">
      <c r="A368" s="5"/>
    </row>
    <row r="369" ht="15.75" customHeight="1" spans="1:1">
      <c r="A369" s="5"/>
    </row>
    <row r="370" ht="15.75" customHeight="1" spans="1:1">
      <c r="A370" s="5"/>
    </row>
    <row r="371" ht="15.75" customHeight="1" spans="1:1">
      <c r="A371" s="5"/>
    </row>
    <row r="372" ht="15.75" customHeight="1" spans="1:1">
      <c r="A372" s="5"/>
    </row>
    <row r="373" ht="15.75" customHeight="1" spans="1:1">
      <c r="A373" s="5"/>
    </row>
    <row r="374" ht="15.75" customHeight="1" spans="1:1">
      <c r="A374" s="5"/>
    </row>
    <row r="375" ht="15.75" customHeight="1" spans="1:1">
      <c r="A375" s="5"/>
    </row>
    <row r="376" ht="15.75" customHeight="1" spans="1:1">
      <c r="A376" s="5"/>
    </row>
    <row r="377" ht="15.75" customHeight="1" spans="1:1">
      <c r="A377" s="5"/>
    </row>
    <row r="378" ht="15.75" customHeight="1" spans="1:1">
      <c r="A378" s="5"/>
    </row>
    <row r="379" ht="15.75" customHeight="1" spans="1:1">
      <c r="A379" s="5"/>
    </row>
    <row r="380" ht="15.75" customHeight="1" spans="1:1">
      <c r="A380" s="5"/>
    </row>
    <row r="381" ht="15.75" customHeight="1" spans="1:1">
      <c r="A381" s="5"/>
    </row>
    <row r="382" ht="15.75" customHeight="1" spans="1:1">
      <c r="A382" s="5"/>
    </row>
    <row r="383" ht="15.75" customHeight="1" spans="1:1">
      <c r="A383" s="5"/>
    </row>
    <row r="384" ht="15.75" customHeight="1" spans="1:1">
      <c r="A384" s="5"/>
    </row>
    <row r="385" ht="15.75" customHeight="1" spans="1:1">
      <c r="A385" s="5"/>
    </row>
    <row r="386" ht="15.75" customHeight="1" spans="1:1">
      <c r="A386" s="5"/>
    </row>
    <row r="387" ht="15.75" customHeight="1" spans="1:1">
      <c r="A387" s="5"/>
    </row>
    <row r="388" ht="15.75" customHeight="1" spans="1:1">
      <c r="A388" s="5"/>
    </row>
    <row r="389" ht="15.75" customHeight="1" spans="1:1">
      <c r="A389" s="5"/>
    </row>
    <row r="390" ht="15.75" customHeight="1" spans="1:1">
      <c r="A390" s="5"/>
    </row>
    <row r="391" ht="15.75" customHeight="1" spans="1:1">
      <c r="A391" s="5"/>
    </row>
    <row r="392" ht="15.75" customHeight="1" spans="1:1">
      <c r="A392" s="5"/>
    </row>
    <row r="393" ht="15.75" customHeight="1" spans="1:1">
      <c r="A393" s="5"/>
    </row>
    <row r="394" ht="15.75" customHeight="1" spans="1:1">
      <c r="A394" s="5"/>
    </row>
    <row r="395" ht="15.75" customHeight="1" spans="1:1">
      <c r="A395" s="5"/>
    </row>
    <row r="396" ht="15.75" customHeight="1" spans="1:1">
      <c r="A396" s="5"/>
    </row>
    <row r="397" ht="15.75" customHeight="1" spans="1:1">
      <c r="A397" s="5"/>
    </row>
    <row r="398" ht="15.75" customHeight="1" spans="1:1">
      <c r="A398" s="5"/>
    </row>
    <row r="399" ht="15.75" customHeight="1" spans="1:1">
      <c r="A399" s="5"/>
    </row>
    <row r="400" ht="15.75" customHeight="1" spans="1:1">
      <c r="A400" s="5"/>
    </row>
    <row r="401" ht="15.75" customHeight="1" spans="1:1">
      <c r="A401" s="5"/>
    </row>
    <row r="402" ht="15.75" customHeight="1" spans="1:1">
      <c r="A402" s="5"/>
    </row>
    <row r="403" ht="15.75" customHeight="1" spans="1:1">
      <c r="A403" s="5"/>
    </row>
    <row r="404" ht="15.75" customHeight="1" spans="1:1">
      <c r="A404" s="5"/>
    </row>
    <row r="405" ht="15.75" customHeight="1" spans="1:1">
      <c r="A405" s="5"/>
    </row>
    <row r="406" ht="15.75" customHeight="1" spans="1:1">
      <c r="A406" s="5"/>
    </row>
    <row r="407" ht="15.75" customHeight="1" spans="1:1">
      <c r="A407" s="5"/>
    </row>
    <row r="408" ht="15.75" customHeight="1" spans="1:1">
      <c r="A408" s="5"/>
    </row>
    <row r="409" ht="15.75" customHeight="1" spans="1:1">
      <c r="A409" s="5"/>
    </row>
    <row r="410" ht="15.75" customHeight="1" spans="1:1">
      <c r="A410" s="5"/>
    </row>
    <row r="411" ht="15.75" customHeight="1" spans="1:1">
      <c r="A411" s="5"/>
    </row>
    <row r="412" ht="15.75" customHeight="1" spans="1:1">
      <c r="A412" s="5"/>
    </row>
    <row r="413" ht="15.75" customHeight="1" spans="1:1">
      <c r="A413" s="5"/>
    </row>
    <row r="414" ht="15.75" customHeight="1" spans="1:1">
      <c r="A414" s="5"/>
    </row>
    <row r="415" ht="15.75" customHeight="1" spans="1:1">
      <c r="A415" s="5"/>
    </row>
    <row r="416" ht="15.75" customHeight="1" spans="1:1">
      <c r="A416" s="5"/>
    </row>
    <row r="417" ht="15.75" customHeight="1" spans="1:1">
      <c r="A417" s="5"/>
    </row>
    <row r="418" ht="15.75" customHeight="1" spans="1:1">
      <c r="A418" s="5"/>
    </row>
    <row r="419" ht="15.75" customHeight="1" spans="1:1">
      <c r="A419" s="5"/>
    </row>
    <row r="420" ht="15.75" customHeight="1" spans="1:1">
      <c r="A420" s="5"/>
    </row>
    <row r="421" ht="15.75" customHeight="1" spans="1:1">
      <c r="A421" s="5"/>
    </row>
    <row r="422" ht="15.75" customHeight="1" spans="1:1">
      <c r="A422" s="5"/>
    </row>
    <row r="423" ht="15.75" customHeight="1" spans="1:1">
      <c r="A423" s="5"/>
    </row>
    <row r="424" ht="15.75" customHeight="1" spans="1:1">
      <c r="A424" s="5"/>
    </row>
    <row r="425" ht="15.75" customHeight="1" spans="1:1">
      <c r="A425" s="5"/>
    </row>
    <row r="426" ht="15.75" customHeight="1" spans="1:1">
      <c r="A426" s="5"/>
    </row>
    <row r="427" ht="15.75" customHeight="1" spans="1:1">
      <c r="A427" s="5"/>
    </row>
    <row r="428" ht="15.7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ht="15.75" customHeight="1" spans="1:1">
      <c r="A878" s="5"/>
    </row>
    <row r="879" ht="15.75" customHeight="1" spans="1:1">
      <c r="A879" s="5"/>
    </row>
    <row r="880" ht="15.75" customHeight="1" spans="1:1">
      <c r="A880" s="5"/>
    </row>
    <row r="881" ht="15.75" customHeight="1" spans="1:1">
      <c r="A881" s="5"/>
    </row>
    <row r="882" ht="15.75" customHeight="1" spans="1:1">
      <c r="A882" s="5"/>
    </row>
    <row r="883" ht="15.75" customHeight="1" spans="1:1">
      <c r="A883" s="5"/>
    </row>
    <row r="884" ht="15.75" customHeight="1" spans="1:1">
      <c r="A884" s="5"/>
    </row>
    <row r="885" ht="15.75" customHeight="1" spans="1:1">
      <c r="A885" s="5"/>
    </row>
    <row r="886" ht="15.75" customHeight="1" spans="1:1">
      <c r="A886" s="5"/>
    </row>
    <row r="887" ht="15.75" customHeight="1" spans="1:1">
      <c r="A887" s="5"/>
    </row>
    <row r="888" ht="15.75" customHeight="1" spans="1:1">
      <c r="A888" s="5"/>
    </row>
    <row r="889" ht="15.75" customHeight="1" spans="1:1">
      <c r="A889" s="5"/>
    </row>
    <row r="890" ht="15.75" customHeight="1" spans="1:1">
      <c r="A890" s="5"/>
    </row>
    <row r="891" ht="15.75" customHeight="1" spans="1:1">
      <c r="A891" s="5"/>
    </row>
    <row r="892" ht="15.75" customHeight="1" spans="1:1">
      <c r="A892" s="5"/>
    </row>
    <row r="893" ht="15.75" customHeight="1" spans="1:1">
      <c r="A893" s="5"/>
    </row>
    <row r="894" ht="15.75" customHeight="1" spans="1:1">
      <c r="A894" s="5"/>
    </row>
    <row r="895" ht="15.75" customHeight="1" spans="1:1">
      <c r="A895" s="5"/>
    </row>
    <row r="896" ht="15.75" customHeight="1" spans="1:1">
      <c r="A896" s="5"/>
    </row>
    <row r="897" ht="15.75" customHeight="1" spans="1:1">
      <c r="A897" s="5"/>
    </row>
    <row r="898" ht="15.75" customHeight="1" spans="1:1">
      <c r="A898" s="5"/>
    </row>
    <row r="899" ht="15.75" customHeight="1" spans="1:1">
      <c r="A899" s="5"/>
    </row>
    <row r="900" ht="15.75" customHeight="1" spans="1:1">
      <c r="A900" s="5"/>
    </row>
    <row r="901" ht="15.75" customHeight="1" spans="1:1">
      <c r="A901" s="5"/>
    </row>
    <row r="902" ht="15.75" customHeight="1" spans="1:1">
      <c r="A902" s="5"/>
    </row>
    <row r="903" ht="15.75" customHeight="1" spans="1:1">
      <c r="A903" s="5"/>
    </row>
    <row r="904" ht="15.75" customHeight="1" spans="1:1">
      <c r="A904" s="5"/>
    </row>
    <row r="905" ht="15.75" customHeight="1" spans="1:1">
      <c r="A905" s="5"/>
    </row>
    <row r="906" ht="15.75" customHeight="1" spans="1:1">
      <c r="A906" s="5"/>
    </row>
    <row r="907" ht="15.75" customHeight="1" spans="1:1">
      <c r="A907" s="5"/>
    </row>
    <row r="908" ht="15.75" customHeight="1" spans="1:1">
      <c r="A908" s="5"/>
    </row>
    <row r="909" ht="15.75" customHeight="1" spans="1:1">
      <c r="A909" s="5"/>
    </row>
    <row r="910" ht="15.75" customHeight="1" spans="1:1">
      <c r="A910" s="5"/>
    </row>
    <row r="911" ht="15.75" customHeight="1" spans="1:1">
      <c r="A911" s="5"/>
    </row>
    <row r="912" ht="15.75" customHeight="1" spans="1:1">
      <c r="A912" s="5"/>
    </row>
    <row r="913" ht="15.75" customHeight="1" spans="1:1">
      <c r="A913" s="5"/>
    </row>
    <row r="914" ht="15.75" customHeight="1" spans="1:1">
      <c r="A914" s="5"/>
    </row>
    <row r="915" ht="15.75" customHeight="1" spans="1:1">
      <c r="A915" s="5"/>
    </row>
    <row r="916" ht="15.75" customHeight="1" spans="1:1">
      <c r="A916" s="5"/>
    </row>
    <row r="917" ht="15.75" customHeight="1" spans="1:1">
      <c r="A917" s="5"/>
    </row>
    <row r="918" ht="15.75" customHeight="1" spans="1:1">
      <c r="A918" s="5"/>
    </row>
    <row r="919" ht="15.75" customHeight="1" spans="1:1">
      <c r="A919" s="5"/>
    </row>
    <row r="920" ht="15.75" customHeight="1" spans="1:1">
      <c r="A920" s="5"/>
    </row>
    <row r="921" ht="15.75" customHeight="1" spans="1:1">
      <c r="A921" s="5"/>
    </row>
    <row r="922" ht="15.75" customHeight="1" spans="1:1">
      <c r="A922" s="5"/>
    </row>
    <row r="923" ht="15.75" customHeight="1" spans="1:1">
      <c r="A923" s="5"/>
    </row>
    <row r="924" ht="15.75" customHeight="1" spans="1:1">
      <c r="A924" s="5"/>
    </row>
    <row r="925" ht="15.75" customHeight="1" spans="1:1">
      <c r="A925" s="5"/>
    </row>
    <row r="926" ht="15.75" customHeight="1" spans="1:1">
      <c r="A926" s="5"/>
    </row>
    <row r="927" ht="15.75" customHeight="1" spans="1:1">
      <c r="A927" s="5"/>
    </row>
    <row r="928" ht="15.75" customHeight="1" spans="1:1">
      <c r="A928" s="5"/>
    </row>
    <row r="929" ht="15.75" customHeight="1" spans="1:1">
      <c r="A929" s="5"/>
    </row>
    <row r="930" ht="15.75" customHeight="1" spans="1:1">
      <c r="A930" s="5"/>
    </row>
    <row r="931" ht="15.75" customHeight="1" spans="1:1">
      <c r="A931" s="5"/>
    </row>
    <row r="932" ht="15.75" customHeight="1" spans="1:1">
      <c r="A932" s="5"/>
    </row>
    <row r="933" ht="15.75" customHeight="1" spans="1:1">
      <c r="A933" s="5"/>
    </row>
    <row r="934" ht="15.75" customHeight="1" spans="1:1">
      <c r="A934" s="5"/>
    </row>
    <row r="935" ht="15.75" customHeight="1" spans="1:1">
      <c r="A935" s="5"/>
    </row>
    <row r="936" ht="15.75" customHeight="1" spans="1:1">
      <c r="A936" s="5"/>
    </row>
    <row r="937" ht="15.75" customHeight="1" spans="1:1">
      <c r="A937" s="5"/>
    </row>
    <row r="938" ht="15.75" customHeight="1" spans="1:1">
      <c r="A938" s="5"/>
    </row>
    <row r="939" ht="15.75" customHeight="1" spans="1:1">
      <c r="A939" s="5"/>
    </row>
    <row r="940" ht="15.75" customHeight="1" spans="1:1">
      <c r="A940" s="5"/>
    </row>
    <row r="941" ht="15.75" customHeight="1" spans="1:1">
      <c r="A941" s="5"/>
    </row>
    <row r="942" ht="15.75" customHeight="1" spans="1:1">
      <c r="A942" s="5"/>
    </row>
    <row r="943" ht="15.75" customHeight="1" spans="1:1">
      <c r="A943" s="5"/>
    </row>
    <row r="944" ht="15.75" customHeight="1" spans="1:1">
      <c r="A944" s="5"/>
    </row>
    <row r="945" ht="15.75" customHeight="1" spans="1:1">
      <c r="A945" s="5"/>
    </row>
    <row r="946" ht="15.75" customHeight="1" spans="1:1">
      <c r="A946" s="5"/>
    </row>
    <row r="947" ht="15.75" customHeight="1" spans="1:1">
      <c r="A947" s="5"/>
    </row>
    <row r="948" ht="15.75" customHeight="1" spans="1:1">
      <c r="A948" s="5"/>
    </row>
    <row r="949" ht="15.75" customHeight="1" spans="1:1">
      <c r="A949" s="5"/>
    </row>
    <row r="950" ht="15.75" customHeight="1" spans="1:1">
      <c r="A950" s="5"/>
    </row>
    <row r="951" ht="15.75" customHeight="1" spans="1:1">
      <c r="A951" s="5"/>
    </row>
    <row r="952" ht="15.75" customHeight="1" spans="1:1">
      <c r="A952" s="5"/>
    </row>
    <row r="953" ht="15.75" customHeight="1" spans="1:1">
      <c r="A953" s="5"/>
    </row>
    <row r="954" ht="15.75" customHeight="1" spans="1:1">
      <c r="A954" s="5"/>
    </row>
    <row r="955" ht="15.75" customHeight="1" spans="1:1">
      <c r="A955" s="5"/>
    </row>
    <row r="956" ht="15.75" customHeight="1" spans="1:1">
      <c r="A956" s="5"/>
    </row>
    <row r="957" ht="15.75" customHeight="1" spans="1:1">
      <c r="A957" s="5"/>
    </row>
    <row r="958" ht="15.75" customHeight="1" spans="1:1">
      <c r="A958" s="5"/>
    </row>
    <row r="959" ht="15.75" customHeight="1" spans="1:1">
      <c r="A959" s="5"/>
    </row>
    <row r="960" ht="15.75" customHeight="1" spans="1:1">
      <c r="A960" s="5"/>
    </row>
    <row r="961" ht="15.75" customHeight="1" spans="1:1">
      <c r="A961" s="5"/>
    </row>
    <row r="962" ht="15.75" customHeight="1" spans="1:1">
      <c r="A962" s="5"/>
    </row>
    <row r="963" ht="15.75" customHeight="1" spans="1:1">
      <c r="A963" s="5"/>
    </row>
    <row r="964" ht="15.75" customHeight="1" spans="1:1">
      <c r="A964" s="5"/>
    </row>
    <row r="965" ht="15.75" customHeight="1" spans="1:1">
      <c r="A965" s="5"/>
    </row>
    <row r="966" ht="15.75" customHeight="1" spans="1:1">
      <c r="A966" s="5"/>
    </row>
    <row r="967" ht="15.75" customHeight="1" spans="1:1">
      <c r="A967" s="5"/>
    </row>
    <row r="968" ht="15.75" customHeight="1" spans="1:1">
      <c r="A968" s="5"/>
    </row>
    <row r="969" ht="15.75" customHeight="1" spans="1:1">
      <c r="A969" s="5"/>
    </row>
    <row r="970" ht="15.75" customHeight="1" spans="1:1">
      <c r="A970" s="5"/>
    </row>
    <row r="971" ht="15.75" customHeight="1" spans="1:1">
      <c r="A971" s="5"/>
    </row>
    <row r="972" ht="15.75" customHeight="1" spans="1:1">
      <c r="A972" s="5"/>
    </row>
    <row r="973" ht="15.75" customHeight="1" spans="1:1">
      <c r="A973" s="5"/>
    </row>
    <row r="974" ht="15.75" customHeight="1" spans="1:1">
      <c r="A974" s="5"/>
    </row>
    <row r="975" ht="15.75" customHeight="1" spans="1:1">
      <c r="A975" s="5"/>
    </row>
    <row r="976" customHeight="1" spans="1:1">
      <c r="A976" s="5"/>
    </row>
    <row r="977" customHeight="1" spans="1:1">
      <c r="A977" s="5"/>
    </row>
    <row r="978" customHeight="1" spans="1:1">
      <c r="A978" s="5"/>
    </row>
    <row r="979" customHeight="1" spans="1:1">
      <c r="A979" s="5"/>
    </row>
    <row r="980" customHeight="1" spans="1:1">
      <c r="A980" s="5"/>
    </row>
    <row r="981" customHeight="1" spans="1:1">
      <c r="A981" s="5"/>
    </row>
    <row r="982" customHeight="1" spans="1:1">
      <c r="A982" s="5"/>
    </row>
    <row r="983" customHeight="1" spans="1:1">
      <c r="A983" s="5"/>
    </row>
    <row r="984" customHeight="1" spans="1:1">
      <c r="A984" s="5"/>
    </row>
    <row r="985" customHeight="1" spans="1:1">
      <c r="A985" s="5"/>
    </row>
    <row r="986" customHeight="1" spans="1:1">
      <c r="A986" s="5"/>
    </row>
    <row r="987" customHeight="1" spans="1:1">
      <c r="A987" s="5"/>
    </row>
    <row r="988" customHeight="1" spans="1:1">
      <c r="A988" s="5"/>
    </row>
    <row r="989" customHeight="1" spans="1:1">
      <c r="A989" s="5"/>
    </row>
    <row r="990" customHeight="1" spans="1:1">
      <c r="A990" s="5"/>
    </row>
    <row r="991" customHeight="1" spans="1:1">
      <c r="A991" s="5"/>
    </row>
    <row r="992" customHeight="1" spans="1:1">
      <c r="A992" s="5"/>
    </row>
    <row r="993" customHeight="1" spans="1:1">
      <c r="A993" s="5"/>
    </row>
    <row r="994" customHeight="1" spans="1:1">
      <c r="A994" s="5"/>
    </row>
    <row r="995" customHeight="1" spans="1:1">
      <c r="A995" s="5"/>
    </row>
    <row r="996" customHeight="1" spans="1:1">
      <c r="A996" s="5"/>
    </row>
    <row r="997" customHeight="1" spans="1:1">
      <c r="A997" s="5"/>
    </row>
    <row r="998" customHeight="1" spans="1:1">
      <c r="A998" s="5"/>
    </row>
    <row r="999" customHeight="1" spans="1:1">
      <c r="A999" s="5"/>
    </row>
    <row r="1000" customHeight="1" spans="1:1">
      <c r="A1000" s="5"/>
    </row>
    <row r="1001" customHeight="1" spans="1:1">
      <c r="A1001" s="5"/>
    </row>
    <row r="1009" s="2" customFormat="1" customHeight="1" spans="6:11">
      <c r="F1009" s="191"/>
      <c r="G1009" s="191"/>
      <c r="H1009" s="191"/>
      <c r="I1009" s="191"/>
      <c r="J1009" s="191"/>
      <c r="K1009" s="191"/>
    </row>
    <row r="1010" s="2" customFormat="1" customHeight="1" spans="6:11">
      <c r="F1010" s="191"/>
      <c r="G1010" s="191"/>
      <c r="H1010" s="191"/>
      <c r="I1010" s="191"/>
      <c r="J1010" s="191"/>
      <c r="K1010" s="191"/>
    </row>
    <row r="1011" s="2" customFormat="1" customHeight="1" spans="6:11">
      <c r="F1011" s="191"/>
      <c r="G1011" s="191"/>
      <c r="H1011" s="191"/>
      <c r="I1011" s="191"/>
      <c r="J1011" s="191"/>
      <c r="K1011" s="191"/>
    </row>
    <row r="1012" s="2" customFormat="1" customHeight="1" spans="6:11">
      <c r="F1012" s="191"/>
      <c r="G1012" s="191"/>
      <c r="H1012" s="191"/>
      <c r="I1012" s="191"/>
      <c r="J1012" s="191"/>
      <c r="K1012" s="191"/>
    </row>
    <row r="1013" s="2" customFormat="1" customHeight="1" spans="6:11">
      <c r="F1013" s="191"/>
      <c r="G1013" s="191"/>
      <c r="H1013" s="191"/>
      <c r="I1013" s="191"/>
      <c r="J1013" s="191"/>
      <c r="K1013" s="191"/>
    </row>
    <row r="1014" s="2" customFormat="1" customHeight="1" spans="6:11">
      <c r="F1014" s="191"/>
      <c r="G1014" s="191"/>
      <c r="H1014" s="191"/>
      <c r="I1014" s="191"/>
      <c r="J1014" s="191"/>
      <c r="K1014" s="191"/>
    </row>
    <row r="1015" s="2" customFormat="1" customHeight="1" spans="6:11">
      <c r="F1015" s="191"/>
      <c r="G1015" s="191"/>
      <c r="H1015" s="191"/>
      <c r="I1015" s="191"/>
      <c r="J1015" s="191"/>
      <c r="K1015" s="191"/>
    </row>
    <row r="1016" s="2" customFormat="1" customHeight="1" spans="6:11">
      <c r="F1016" s="191"/>
      <c r="G1016" s="191"/>
      <c r="H1016" s="191"/>
      <c r="I1016" s="191"/>
      <c r="J1016" s="191"/>
      <c r="K1016" s="191"/>
    </row>
    <row r="1017" s="2" customFormat="1" customHeight="1" spans="6:11">
      <c r="F1017" s="191"/>
      <c r="G1017" s="191"/>
      <c r="H1017" s="191"/>
      <c r="I1017" s="191"/>
      <c r="J1017" s="191"/>
      <c r="K1017" s="191"/>
    </row>
    <row r="1018" s="2" customFormat="1" customHeight="1" spans="6:11">
      <c r="F1018" s="191"/>
      <c r="G1018" s="191"/>
      <c r="H1018" s="191"/>
      <c r="I1018" s="191"/>
      <c r="J1018" s="191"/>
      <c r="K1018" s="191"/>
    </row>
    <row r="1019" s="2" customFormat="1" customHeight="1" spans="6:11">
      <c r="F1019" s="191"/>
      <c r="G1019" s="191"/>
      <c r="H1019" s="191"/>
      <c r="I1019" s="191"/>
      <c r="J1019" s="191"/>
      <c r="K1019" s="191"/>
    </row>
    <row r="1020" s="2" customFormat="1" customHeight="1" spans="6:11">
      <c r="F1020" s="191"/>
      <c r="G1020" s="191"/>
      <c r="H1020" s="191"/>
      <c r="I1020" s="191"/>
      <c r="J1020" s="191"/>
      <c r="K1020" s="191"/>
    </row>
    <row r="1021" s="2" customFormat="1" customHeight="1" spans="6:11">
      <c r="F1021" s="191"/>
      <c r="G1021" s="191"/>
      <c r="H1021" s="191"/>
      <c r="I1021" s="191"/>
      <c r="J1021" s="191"/>
      <c r="K1021" s="191"/>
    </row>
    <row r="1022" s="2" customFormat="1" customHeight="1" spans="6:11">
      <c r="F1022" s="191"/>
      <c r="G1022" s="191"/>
      <c r="H1022" s="191"/>
      <c r="I1022" s="191"/>
      <c r="J1022" s="191"/>
      <c r="K1022" s="191"/>
    </row>
    <row r="1023" s="2" customFormat="1" customHeight="1" spans="6:11">
      <c r="F1023" s="191"/>
      <c r="G1023" s="191"/>
      <c r="H1023" s="191"/>
      <c r="I1023" s="191"/>
      <c r="J1023" s="191"/>
      <c r="K1023" s="191"/>
    </row>
    <row r="1024" s="2" customFormat="1" customHeight="1" spans="6:11">
      <c r="F1024" s="191"/>
      <c r="G1024" s="191"/>
      <c r="H1024" s="191"/>
      <c r="I1024" s="191"/>
      <c r="J1024" s="191"/>
      <c r="K1024" s="191"/>
    </row>
    <row r="1025" s="2" customFormat="1" customHeight="1" spans="6:11">
      <c r="F1025" s="191"/>
      <c r="G1025" s="191"/>
      <c r="H1025" s="191"/>
      <c r="I1025" s="191"/>
      <c r="J1025" s="191"/>
      <c r="K1025" s="191"/>
    </row>
    <row r="1026" s="2" customFormat="1" customHeight="1" spans="6:11">
      <c r="F1026" s="191"/>
      <c r="G1026" s="191"/>
      <c r="H1026" s="191"/>
      <c r="I1026" s="191"/>
      <c r="J1026" s="191"/>
      <c r="K1026" s="191"/>
    </row>
    <row r="1027" s="2" customFormat="1" customHeight="1" spans="6:11">
      <c r="F1027" s="191"/>
      <c r="G1027" s="191"/>
      <c r="H1027" s="191"/>
      <c r="I1027" s="191"/>
      <c r="J1027" s="191"/>
      <c r="K1027" s="191"/>
    </row>
    <row r="1028" s="2" customFormat="1" customHeight="1" spans="6:11">
      <c r="F1028" s="191"/>
      <c r="G1028" s="191"/>
      <c r="H1028" s="191"/>
      <c r="I1028" s="191"/>
      <c r="J1028" s="191"/>
      <c r="K1028" s="191"/>
    </row>
  </sheetData>
  <sheetProtection password="CED0" sheet="1" objects="1" scenarios="1"/>
  <mergeCells count="59">
    <mergeCell ref="C2:D2"/>
    <mergeCell ref="D6:L6"/>
    <mergeCell ref="C7:O7"/>
    <mergeCell ref="C8:O8"/>
    <mergeCell ref="C9:O9"/>
    <mergeCell ref="F18:K18"/>
    <mergeCell ref="F19:G19"/>
    <mergeCell ref="H19:I19"/>
    <mergeCell ref="J19:K19"/>
    <mergeCell ref="K31:L31"/>
    <mergeCell ref="F38:K38"/>
    <mergeCell ref="F39:G39"/>
    <mergeCell ref="H39:I39"/>
    <mergeCell ref="J39:K39"/>
    <mergeCell ref="K49:L49"/>
    <mergeCell ref="J68:K68"/>
    <mergeCell ref="G72:H72"/>
    <mergeCell ref="G73:H73"/>
    <mergeCell ref="F79:K79"/>
    <mergeCell ref="F80:G80"/>
    <mergeCell ref="H80:I80"/>
    <mergeCell ref="J80:K80"/>
    <mergeCell ref="K86:L86"/>
    <mergeCell ref="F91:K91"/>
    <mergeCell ref="F92:G92"/>
    <mergeCell ref="H92:I92"/>
    <mergeCell ref="J92:K92"/>
    <mergeCell ref="K97:L97"/>
    <mergeCell ref="C91:C93"/>
    <mergeCell ref="D18:D20"/>
    <mergeCell ref="D38:D40"/>
    <mergeCell ref="D79:D81"/>
    <mergeCell ref="D91:D93"/>
    <mergeCell ref="E18:E20"/>
    <mergeCell ref="E38:E40"/>
    <mergeCell ref="E79:E81"/>
    <mergeCell ref="E91:E93"/>
    <mergeCell ref="L18:L20"/>
    <mergeCell ref="L38:L40"/>
    <mergeCell ref="L79:L81"/>
    <mergeCell ref="L91:L93"/>
    <mergeCell ref="M18:M20"/>
    <mergeCell ref="M38:M40"/>
    <mergeCell ref="M79:M81"/>
    <mergeCell ref="M91:M93"/>
    <mergeCell ref="N18:N20"/>
    <mergeCell ref="N21:N30"/>
    <mergeCell ref="N38:N40"/>
    <mergeCell ref="N41:N49"/>
    <mergeCell ref="N79:N81"/>
    <mergeCell ref="N82:N86"/>
    <mergeCell ref="N91:N93"/>
    <mergeCell ref="N94:N97"/>
    <mergeCell ref="O38:O40"/>
    <mergeCell ref="P38:P40"/>
    <mergeCell ref="Q38:Q40"/>
    <mergeCell ref="Q41:Q49"/>
    <mergeCell ref="J69:K73"/>
    <mergeCell ref="D13:N16"/>
  </mergeCells>
  <conditionalFormatting sqref="H47">
    <cfRule type="containsBlanks" dxfId="0" priority="5">
      <formula>LEN(TRIM(H47))=0</formula>
    </cfRule>
  </conditionalFormatting>
  <conditionalFormatting sqref="J47">
    <cfRule type="containsBlanks" dxfId="0" priority="4">
      <formula>LEN(TRIM(J47))=0</formula>
    </cfRule>
  </conditionalFormatting>
  <conditionalFormatting sqref="H48">
    <cfRule type="containsBlanks" dxfId="0" priority="21">
      <formula>LEN(TRIM(H48))=0</formula>
    </cfRule>
  </conditionalFormatting>
  <conditionalFormatting sqref="J48">
    <cfRule type="containsBlanks" dxfId="0" priority="20">
      <formula>LEN(TRIM(J48))=0</formula>
    </cfRule>
  </conditionalFormatting>
  <conditionalFormatting sqref="F21:F30">
    <cfRule type="containsBlanks" dxfId="0" priority="9">
      <formula>LEN(TRIM(F21))=0</formula>
    </cfRule>
  </conditionalFormatting>
  <conditionalFormatting sqref="F42:F45">
    <cfRule type="containsBlanks" dxfId="0" priority="8">
      <formula>LEN(TRIM(F42))=0</formula>
    </cfRule>
  </conditionalFormatting>
  <conditionalFormatting sqref="F47:F48">
    <cfRule type="containsBlanks" dxfId="0" priority="7">
      <formula>LEN(TRIM(F47))=0</formula>
    </cfRule>
  </conditionalFormatting>
  <conditionalFormatting sqref="F82:F85">
    <cfRule type="containsBlanks" dxfId="0" priority="2">
      <formula>LEN(TRIM(F82))=0</formula>
    </cfRule>
  </conditionalFormatting>
  <conditionalFormatting sqref="F94:F96">
    <cfRule type="containsBlanks" dxfId="0" priority="1">
      <formula>LEN(TRIM(F94))=0</formula>
    </cfRule>
  </conditionalFormatting>
  <conditionalFormatting sqref="H21:H30">
    <cfRule type="containsBlanks" dxfId="0" priority="15">
      <formula>LEN(TRIM(H21))=0</formula>
    </cfRule>
  </conditionalFormatting>
  <conditionalFormatting sqref="H42:H45">
    <cfRule type="containsBlanks" dxfId="0" priority="23">
      <formula>LEN(TRIM(H42))=0</formula>
    </cfRule>
  </conditionalFormatting>
  <conditionalFormatting sqref="H82:H85">
    <cfRule type="containsBlanks" dxfId="0" priority="13">
      <formula>LEN(TRIM(H82))=0</formula>
    </cfRule>
  </conditionalFormatting>
  <conditionalFormatting sqref="H94:H96">
    <cfRule type="containsBlanks" dxfId="0" priority="11">
      <formula>LEN(TRIM(H94))=0</formula>
    </cfRule>
  </conditionalFormatting>
  <conditionalFormatting sqref="J21:J30">
    <cfRule type="containsBlanks" dxfId="0" priority="14">
      <formula>LEN(TRIM(J21))=0</formula>
    </cfRule>
  </conditionalFormatting>
  <conditionalFormatting sqref="J42:J45">
    <cfRule type="containsBlanks" dxfId="0" priority="22">
      <formula>LEN(TRIM(J42))=0</formula>
    </cfRule>
  </conditionalFormatting>
  <conditionalFormatting sqref="J82:J85">
    <cfRule type="containsBlanks" dxfId="0" priority="12">
      <formula>LEN(TRIM(J82))=0</formula>
    </cfRule>
  </conditionalFormatting>
  <conditionalFormatting sqref="J94:J96">
    <cfRule type="containsBlanks" dxfId="0" priority="10">
      <formula>LEN(TRIM(J94))=0</formula>
    </cfRule>
  </conditionalFormatting>
  <conditionalFormatting sqref="E69:H71">
    <cfRule type="containsBlanks" dxfId="0" priority="3">
      <formula>LEN(TRIM(E69))=0</formula>
    </cfRule>
  </conditionalFormatting>
  <dataValidations count="9">
    <dataValidation type="list" allowBlank="1" showInputMessage="1" showErrorMessage="1" sqref="F21 H21 J21">
      <formula1>'1'!$D$24:$D$27</formula1>
    </dataValidation>
    <dataValidation type="list" allowBlank="1" showInputMessage="1" showErrorMessage="1" sqref="F24 H24 J24 F27:F29 H27:H29 J27:J29">
      <formula1>'1'!$D$55:$D$56</formula1>
    </dataValidation>
    <dataValidation type="list" allowBlank="1" showInputMessage="1" showErrorMessage="1" sqref="F25 H25 J25">
      <formula1>'1'!$D$65:$D$68</formula1>
    </dataValidation>
    <dataValidation type="list" allowBlank="1" showInputMessage="1" showErrorMessage="1" sqref="F26 H26 J26">
      <formula1>'1'!$D$76:$D$77</formula1>
    </dataValidation>
    <dataValidation type="list" allowBlank="1" showInputMessage="1" showErrorMessage="1" sqref="F30 H30 J30 F48 H48 J48 F22:F23 F42:F45 F82:F85 H22:H23 H42:H45 H82:H85 J22:J23 J42:J45 J82:J85">
      <formula1>'1'!$D$36:$D$37</formula1>
    </dataValidation>
    <dataValidation type="list" allowBlank="1" showInputMessage="1" showErrorMessage="1" sqref="F47 H47 J47">
      <formula1>'1'!$D$132:$D$135</formula1>
    </dataValidation>
    <dataValidation type="list" allowBlank="1" showInputMessage="1" showErrorMessage="1" sqref="F94 H94 J94">
      <formula1>'1'!$D$203:$D$204</formula1>
    </dataValidation>
    <dataValidation type="list" allowBlank="1" showInputMessage="1" showErrorMessage="1" sqref="F95 H95 J95">
      <formula1>'1'!$D$222:$D$225</formula1>
    </dataValidation>
    <dataValidation type="list" allowBlank="1" showInputMessage="1" showErrorMessage="1" sqref="F96 H96 J96">
      <formula1>'1'!$D$239:$D$242</formula1>
    </dataValidation>
  </dataValidations>
  <pageMargins left="0.393700787401575" right="0.393700787401575" top="0.78740157480315" bottom="0.393700787401575" header="0.511811023622047" footer="0.511811023622047"/>
  <pageSetup paperSize="9" fitToHeight="0" orientation="landscape"/>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867"/>
  <sheetViews>
    <sheetView topLeftCell="A120" workbookViewId="0">
      <selection activeCell="D221" sqref="D221"/>
    </sheetView>
  </sheetViews>
  <sheetFormatPr defaultColWidth="12.5454545454545" defaultRowHeight="15" customHeight="1"/>
  <cols>
    <col min="1" max="1" width="8.72727272727273" style="340" customWidth="1"/>
    <col min="2" max="2" width="9.27272727272727" style="340" customWidth="1"/>
    <col min="3" max="3" width="8.72727272727273" style="340" customWidth="1"/>
    <col min="4" max="4" width="47.4545454545455" style="340" customWidth="1"/>
    <col min="5" max="5" width="33.0909090909091" style="340" customWidth="1"/>
    <col min="6" max="6" width="9.45454545454546" style="340" customWidth="1"/>
    <col min="7" max="8" width="8.72727272727273" style="340" customWidth="1"/>
    <col min="9" max="11" width="8.72727272727273" style="340" hidden="1" customWidth="1"/>
    <col min="12" max="26" width="8.72727272727273" style="340" customWidth="1"/>
    <col min="27" max="16384" width="12.5454545454545" style="340"/>
  </cols>
  <sheetData>
    <row r="1" ht="13.5" customHeight="1" spans="1:13">
      <c r="A1" s="341"/>
      <c r="B1" s="341"/>
      <c r="C1" s="341"/>
      <c r="D1" s="341"/>
      <c r="E1" s="341"/>
      <c r="F1" s="341"/>
      <c r="G1" s="341"/>
      <c r="H1" s="341"/>
      <c r="I1" s="341"/>
      <c r="J1" s="341"/>
      <c r="K1" s="341"/>
      <c r="L1" s="341"/>
      <c r="M1" s="341"/>
    </row>
    <row r="2" ht="13.5" customHeight="1" spans="1:13">
      <c r="A2" s="341"/>
      <c r="B2" s="472" t="s">
        <v>141</v>
      </c>
      <c r="C2" s="341"/>
      <c r="D2" s="341"/>
      <c r="E2" s="341"/>
      <c r="F2" s="341"/>
      <c r="G2" s="341"/>
      <c r="H2" s="341"/>
      <c r="I2" s="341"/>
      <c r="J2" s="341"/>
      <c r="K2" s="341"/>
      <c r="L2" s="341"/>
      <c r="M2" s="341"/>
    </row>
    <row r="3" ht="13.5" customHeight="1" spans="1:13">
      <c r="A3" s="341"/>
      <c r="B3" s="341"/>
      <c r="C3" s="341"/>
      <c r="D3" s="341"/>
      <c r="E3" s="341"/>
      <c r="F3" s="341"/>
      <c r="G3" s="341"/>
      <c r="H3" s="341"/>
      <c r="I3" s="341"/>
      <c r="J3" s="341"/>
      <c r="K3" s="341"/>
      <c r="L3" s="341"/>
      <c r="M3" s="341"/>
    </row>
    <row r="4" ht="13.5" customHeight="1" spans="1:13">
      <c r="A4" s="341"/>
      <c r="B4" s="341"/>
      <c r="C4" s="341"/>
      <c r="D4" s="341"/>
      <c r="E4" s="341"/>
      <c r="F4" s="341"/>
      <c r="G4" s="341"/>
      <c r="H4" s="341"/>
      <c r="I4" s="341"/>
      <c r="J4" s="341"/>
      <c r="K4" s="341"/>
      <c r="L4" s="341"/>
      <c r="M4" s="341"/>
    </row>
    <row r="5" ht="13.5" customHeight="1" spans="1:13">
      <c r="A5" s="341"/>
      <c r="B5" s="341"/>
      <c r="C5" s="341"/>
      <c r="D5" s="341"/>
      <c r="E5" s="341"/>
      <c r="F5" s="341"/>
      <c r="G5" s="341"/>
      <c r="H5" s="341"/>
      <c r="I5" s="341"/>
      <c r="J5" s="341"/>
      <c r="K5" s="341"/>
      <c r="L5" s="341"/>
      <c r="M5" s="341"/>
    </row>
    <row r="6" ht="13.5" customHeight="1" spans="1:13">
      <c r="A6" s="341"/>
      <c r="B6" s="341"/>
      <c r="C6" s="509"/>
      <c r="K6" s="509"/>
      <c r="L6" s="509"/>
      <c r="M6" s="509"/>
    </row>
    <row r="7" ht="13.5" customHeight="1" spans="1:13">
      <c r="A7" s="341"/>
      <c r="B7" s="344" t="s">
        <v>1</v>
      </c>
      <c r="G7" s="510"/>
      <c r="H7" s="510"/>
      <c r="I7" s="510"/>
      <c r="J7" s="510"/>
      <c r="K7" s="510"/>
      <c r="L7" s="510"/>
      <c r="M7" s="344"/>
    </row>
    <row r="8" ht="13.5" customHeight="1" spans="1:13">
      <c r="A8" s="341"/>
      <c r="B8" s="344" t="s">
        <v>133</v>
      </c>
      <c r="G8" s="510"/>
      <c r="H8" s="510"/>
      <c r="I8" s="510"/>
      <c r="J8" s="510"/>
      <c r="K8" s="510"/>
      <c r="L8" s="510"/>
      <c r="M8" s="344"/>
    </row>
    <row r="9" ht="13.5" customHeight="1" spans="1:13">
      <c r="A9" s="341"/>
      <c r="B9" s="344" t="s">
        <v>57</v>
      </c>
      <c r="G9" s="510"/>
      <c r="H9" s="510"/>
      <c r="I9" s="510"/>
      <c r="J9" s="510"/>
      <c r="K9" s="510"/>
      <c r="L9" s="510"/>
      <c r="M9" s="344"/>
    </row>
    <row r="10" ht="13.5" customHeight="1"/>
    <row r="11" ht="21.75" customHeight="1" spans="1:26">
      <c r="A11" s="341"/>
      <c r="B11" s="345" t="s">
        <v>6</v>
      </c>
      <c r="C11" s="346"/>
      <c r="D11" s="346"/>
      <c r="E11" s="346"/>
      <c r="F11" s="346"/>
      <c r="G11" s="341"/>
      <c r="H11" s="341"/>
      <c r="I11" s="341"/>
      <c r="J11" s="341"/>
      <c r="K11" s="341"/>
      <c r="L11" s="341"/>
      <c r="M11" s="341"/>
      <c r="N11" s="341"/>
      <c r="O11" s="341"/>
      <c r="P11" s="341"/>
      <c r="Q11" s="341"/>
      <c r="R11" s="341"/>
      <c r="S11" s="341"/>
      <c r="T11" s="341"/>
      <c r="U11" s="341"/>
      <c r="V11" s="341"/>
      <c r="W11" s="341"/>
      <c r="X11" s="341"/>
      <c r="Y11" s="341"/>
      <c r="Z11" s="341"/>
    </row>
    <row r="12" ht="9.75" customHeight="1" spans="1:26">
      <c r="A12" s="341"/>
      <c r="B12" s="344"/>
      <c r="C12" s="344"/>
      <c r="D12" s="344"/>
      <c r="E12" s="344"/>
      <c r="F12" s="341"/>
      <c r="G12" s="341"/>
      <c r="H12" s="341"/>
      <c r="I12" s="341"/>
      <c r="J12" s="341"/>
      <c r="K12" s="341"/>
      <c r="L12" s="341"/>
      <c r="M12" s="341"/>
      <c r="N12" s="341"/>
      <c r="O12" s="341"/>
      <c r="P12" s="341"/>
      <c r="Q12" s="341"/>
      <c r="R12" s="341"/>
      <c r="S12" s="341"/>
      <c r="T12" s="341"/>
      <c r="U12" s="341"/>
      <c r="V12" s="341"/>
      <c r="W12" s="341"/>
      <c r="X12" s="341"/>
      <c r="Y12" s="341"/>
      <c r="Z12" s="341"/>
    </row>
    <row r="13" ht="24" customHeight="1" spans="1:26">
      <c r="A13" s="341"/>
      <c r="B13" s="464" t="s">
        <v>285</v>
      </c>
      <c r="C13" s="441"/>
      <c r="D13" s="441"/>
      <c r="E13" s="441"/>
      <c r="F13" s="442"/>
      <c r="G13" s="341"/>
      <c r="H13" s="341"/>
      <c r="I13" s="341"/>
      <c r="J13" s="341"/>
      <c r="K13" s="341"/>
      <c r="L13" s="341"/>
      <c r="M13" s="341"/>
      <c r="N13" s="341"/>
      <c r="O13" s="341"/>
      <c r="P13" s="341"/>
      <c r="Q13" s="341"/>
      <c r="R13" s="341"/>
      <c r="S13" s="341"/>
      <c r="T13" s="341"/>
      <c r="U13" s="341"/>
      <c r="V13" s="341"/>
      <c r="W13" s="341"/>
      <c r="X13" s="341"/>
      <c r="Y13" s="341"/>
      <c r="Z13" s="341"/>
    </row>
    <row r="14" ht="15.75" customHeight="1" spans="1:26">
      <c r="A14" s="341"/>
      <c r="B14" s="443"/>
      <c r="C14" s="444"/>
      <c r="D14" s="444"/>
      <c r="E14" s="444"/>
      <c r="F14" s="445"/>
      <c r="G14" s="341"/>
      <c r="H14" s="341"/>
      <c r="I14" s="341"/>
      <c r="J14" s="341"/>
      <c r="K14" s="341"/>
      <c r="L14" s="341"/>
      <c r="M14" s="341"/>
      <c r="N14" s="341"/>
      <c r="O14" s="341"/>
      <c r="P14" s="341"/>
      <c r="Q14" s="341"/>
      <c r="R14" s="341"/>
      <c r="S14" s="341"/>
      <c r="T14" s="341"/>
      <c r="U14" s="341"/>
      <c r="V14" s="341"/>
      <c r="W14" s="341"/>
      <c r="X14" s="341"/>
      <c r="Y14" s="341"/>
      <c r="Z14" s="341"/>
    </row>
    <row r="15" ht="13.5" customHeight="1" spans="1:26">
      <c r="A15" s="341"/>
      <c r="B15" s="357"/>
      <c r="C15" s="446" t="s">
        <v>286</v>
      </c>
      <c r="D15" s="344"/>
      <c r="E15" s="344"/>
      <c r="F15" s="356"/>
      <c r="G15" s="341"/>
      <c r="H15" s="341"/>
      <c r="I15" s="341"/>
      <c r="J15" s="341"/>
      <c r="K15" s="341"/>
      <c r="L15" s="341"/>
      <c r="M15" s="341"/>
      <c r="N15" s="341"/>
      <c r="O15" s="341"/>
      <c r="P15" s="341"/>
      <c r="Q15" s="341"/>
      <c r="R15" s="341"/>
      <c r="S15" s="341"/>
      <c r="T15" s="341"/>
      <c r="U15" s="341"/>
      <c r="V15" s="341"/>
      <c r="W15" s="341"/>
      <c r="X15" s="341"/>
      <c r="Y15" s="341"/>
      <c r="Z15" s="341"/>
    </row>
    <row r="16" ht="13.5" customHeight="1" spans="1:26">
      <c r="A16" s="341"/>
      <c r="B16" s="359"/>
      <c r="C16" s="341" t="s">
        <v>287</v>
      </c>
      <c r="D16" s="344"/>
      <c r="E16" s="344"/>
      <c r="F16" s="356"/>
      <c r="G16" s="341"/>
      <c r="H16" s="341"/>
      <c r="I16" s="341"/>
      <c r="J16" s="341"/>
      <c r="K16" s="341"/>
      <c r="L16" s="341"/>
      <c r="M16" s="341"/>
      <c r="N16" s="341"/>
      <c r="O16" s="341"/>
      <c r="P16" s="341"/>
      <c r="Q16" s="341"/>
      <c r="R16" s="341"/>
      <c r="S16" s="341"/>
      <c r="T16" s="341"/>
      <c r="U16" s="341"/>
      <c r="V16" s="341"/>
      <c r="W16" s="341"/>
      <c r="X16" s="341"/>
      <c r="Y16" s="341"/>
      <c r="Z16" s="341"/>
    </row>
    <row r="17" ht="12.75" customHeight="1" spans="1:26">
      <c r="A17" s="341"/>
      <c r="B17" s="360"/>
      <c r="C17" s="361"/>
      <c r="D17" s="361"/>
      <c r="E17" s="361"/>
      <c r="F17" s="362"/>
      <c r="G17" s="341"/>
      <c r="H17" s="341"/>
      <c r="I17" s="341"/>
      <c r="J17" s="341"/>
      <c r="K17" s="341"/>
      <c r="L17" s="341"/>
      <c r="M17" s="341"/>
      <c r="N17" s="341"/>
      <c r="O17" s="341"/>
      <c r="P17" s="341"/>
      <c r="Q17" s="341"/>
      <c r="R17" s="341"/>
      <c r="S17" s="341"/>
      <c r="T17" s="341"/>
      <c r="U17" s="341"/>
      <c r="V17" s="341"/>
      <c r="W17" s="341"/>
      <c r="X17" s="341"/>
      <c r="Y17" s="341"/>
      <c r="Z17" s="341"/>
    </row>
    <row r="18" ht="13.5" customHeight="1" spans="1:26">
      <c r="A18" s="341"/>
      <c r="B18" s="344"/>
      <c r="C18" s="344"/>
      <c r="D18" s="344"/>
      <c r="E18" s="344"/>
      <c r="F18" s="341"/>
      <c r="G18" s="341"/>
      <c r="H18" s="341"/>
      <c r="I18" s="341"/>
      <c r="J18" s="341"/>
      <c r="K18" s="341"/>
      <c r="L18" s="341"/>
      <c r="M18" s="341"/>
      <c r="N18" s="341"/>
      <c r="O18" s="341"/>
      <c r="P18" s="341"/>
      <c r="Q18" s="341"/>
      <c r="R18" s="341"/>
      <c r="S18" s="341"/>
      <c r="T18" s="341"/>
      <c r="U18" s="341"/>
      <c r="V18" s="341"/>
      <c r="W18" s="341"/>
      <c r="X18" s="341"/>
      <c r="Y18" s="341"/>
      <c r="Z18" s="341"/>
    </row>
    <row r="19" ht="23.25" customHeight="1" spans="1:26">
      <c r="A19" s="398"/>
      <c r="B19" s="377"/>
      <c r="C19" s="379" t="s">
        <v>288</v>
      </c>
      <c r="D19" s="379"/>
      <c r="E19" s="379"/>
      <c r="F19" s="448"/>
      <c r="G19" s="341"/>
      <c r="H19" s="341"/>
      <c r="I19" s="341">
        <v>1</v>
      </c>
      <c r="J19" s="341">
        <v>1</v>
      </c>
      <c r="K19" s="341"/>
      <c r="L19" s="446"/>
      <c r="M19" s="341"/>
      <c r="N19" s="341"/>
      <c r="O19" s="341">
        <v>1</v>
      </c>
      <c r="P19" s="341">
        <v>1</v>
      </c>
      <c r="Q19" s="341"/>
      <c r="R19" s="341"/>
      <c r="S19" s="341"/>
      <c r="T19" s="341"/>
      <c r="U19" s="341"/>
      <c r="V19" s="341"/>
      <c r="W19" s="341"/>
      <c r="X19" s="341"/>
      <c r="Y19" s="341"/>
      <c r="Z19" s="341"/>
    </row>
    <row r="20" customHeight="1" spans="1:26">
      <c r="A20" s="341"/>
      <c r="B20" s="357"/>
      <c r="C20" s="363"/>
      <c r="D20" s="341"/>
      <c r="E20" s="341"/>
      <c r="F20" s="356"/>
      <c r="G20" s="341"/>
      <c r="H20" s="341"/>
      <c r="I20" s="341"/>
      <c r="J20" s="341"/>
      <c r="K20" s="341"/>
      <c r="L20" s="341"/>
      <c r="M20" s="341"/>
      <c r="N20" s="341"/>
      <c r="O20" s="341"/>
      <c r="P20" s="341"/>
      <c r="Q20" s="341"/>
      <c r="R20" s="341"/>
      <c r="S20" s="341"/>
      <c r="T20" s="341"/>
      <c r="U20" s="341"/>
      <c r="V20" s="341"/>
      <c r="W20" s="341"/>
      <c r="X20" s="341"/>
      <c r="Y20" s="341"/>
      <c r="Z20" s="341"/>
    </row>
    <row r="21" ht="19.5" customHeight="1" spans="1:26">
      <c r="A21" s="341"/>
      <c r="B21" s="357"/>
      <c r="C21" s="364" t="s">
        <v>289</v>
      </c>
      <c r="D21" s="365"/>
      <c r="E21" s="366"/>
      <c r="F21" s="356"/>
      <c r="G21" s="341"/>
      <c r="H21" s="341"/>
      <c r="I21" s="341"/>
      <c r="J21" s="341"/>
      <c r="K21" s="341"/>
      <c r="L21" s="341"/>
      <c r="M21" s="341"/>
      <c r="N21" s="341"/>
      <c r="O21" s="341"/>
      <c r="P21" s="341"/>
      <c r="Q21" s="341"/>
      <c r="R21" s="341"/>
      <c r="S21" s="341"/>
      <c r="T21" s="341"/>
      <c r="U21" s="341"/>
      <c r="V21" s="341"/>
      <c r="W21" s="341"/>
      <c r="X21" s="341"/>
      <c r="Y21" s="341"/>
      <c r="Z21" s="341"/>
    </row>
    <row r="22" ht="8.25" customHeight="1" spans="1:26">
      <c r="A22" s="341"/>
      <c r="B22" s="357"/>
      <c r="C22" s="363"/>
      <c r="D22" s="341"/>
      <c r="E22" s="341"/>
      <c r="F22" s="356"/>
      <c r="G22" s="341"/>
      <c r="H22" s="341"/>
      <c r="I22" s="341"/>
      <c r="J22" s="341"/>
      <c r="K22" s="341"/>
      <c r="L22" s="341"/>
      <c r="M22" s="341"/>
      <c r="N22" s="341"/>
      <c r="O22" s="341"/>
      <c r="P22" s="341"/>
      <c r="Q22" s="341"/>
      <c r="R22" s="341"/>
      <c r="S22" s="341"/>
      <c r="T22" s="341"/>
      <c r="U22" s="341"/>
      <c r="V22" s="341"/>
      <c r="W22" s="341"/>
      <c r="X22" s="341"/>
      <c r="Y22" s="341"/>
      <c r="Z22" s="341"/>
    </row>
    <row r="23" ht="32.25" customHeight="1" spans="1:26">
      <c r="A23" s="341"/>
      <c r="B23" s="367"/>
      <c r="C23" s="368" t="s">
        <v>290</v>
      </c>
      <c r="D23" s="831" t="s">
        <v>230</v>
      </c>
      <c r="E23" s="369" t="s">
        <v>229</v>
      </c>
      <c r="F23" s="356"/>
      <c r="G23" s="341"/>
      <c r="H23" s="341"/>
      <c r="I23" s="341"/>
      <c r="J23" s="341"/>
      <c r="K23" s="341"/>
      <c r="L23" s="341"/>
      <c r="M23" s="341"/>
      <c r="N23" s="341"/>
      <c r="O23" s="341"/>
      <c r="P23" s="341"/>
      <c r="Q23" s="341"/>
      <c r="R23" s="341"/>
      <c r="S23" s="341"/>
      <c r="T23" s="341"/>
      <c r="U23" s="341"/>
      <c r="V23" s="341"/>
      <c r="W23" s="341"/>
      <c r="X23" s="341"/>
      <c r="Y23" s="341"/>
      <c r="Z23" s="341"/>
    </row>
    <row r="24" ht="21" customHeight="1" spans="1:26">
      <c r="A24" s="341"/>
      <c r="B24" s="367"/>
      <c r="C24" s="370">
        <v>1</v>
      </c>
      <c r="D24" s="832" t="s">
        <v>291</v>
      </c>
      <c r="E24" s="511" t="s">
        <v>233</v>
      </c>
      <c r="F24" s="356"/>
      <c r="G24" s="341"/>
      <c r="H24" s="341"/>
      <c r="I24" s="341"/>
      <c r="J24" s="341"/>
      <c r="K24" s="341"/>
      <c r="L24" s="341"/>
      <c r="M24" s="341"/>
      <c r="N24" s="341"/>
      <c r="O24" s="341"/>
      <c r="P24" s="341"/>
      <c r="Q24" s="341"/>
      <c r="R24" s="341"/>
      <c r="S24" s="341"/>
      <c r="T24" s="341"/>
      <c r="U24" s="341"/>
      <c r="V24" s="341"/>
      <c r="W24" s="341"/>
      <c r="X24" s="341"/>
      <c r="Y24" s="341"/>
      <c r="Z24" s="341"/>
    </row>
    <row r="25" ht="21" customHeight="1" spans="1:26">
      <c r="A25" s="341"/>
      <c r="B25" s="367"/>
      <c r="C25" s="370">
        <v>2</v>
      </c>
      <c r="D25" s="371" t="s">
        <v>292</v>
      </c>
      <c r="E25" s="512"/>
      <c r="F25" s="356"/>
      <c r="G25" s="341"/>
      <c r="H25" s="341"/>
      <c r="I25" s="341"/>
      <c r="J25" s="341"/>
      <c r="K25" s="341"/>
      <c r="L25" s="341"/>
      <c r="M25" s="341"/>
      <c r="N25" s="341"/>
      <c r="O25" s="341"/>
      <c r="P25" s="341"/>
      <c r="Q25" s="341"/>
      <c r="R25" s="341"/>
      <c r="S25" s="341"/>
      <c r="T25" s="341"/>
      <c r="U25" s="341"/>
      <c r="V25" s="341"/>
      <c r="W25" s="341"/>
      <c r="X25" s="341"/>
      <c r="Y25" s="341"/>
      <c r="Z25" s="341"/>
    </row>
    <row r="26" ht="21" customHeight="1" spans="1:26">
      <c r="A26" s="341"/>
      <c r="B26" s="367"/>
      <c r="C26" s="370">
        <v>3</v>
      </c>
      <c r="D26" s="371" t="s">
        <v>293</v>
      </c>
      <c r="E26" s="512"/>
      <c r="F26" s="356"/>
      <c r="G26" s="341"/>
      <c r="H26" s="341"/>
      <c r="I26" s="341"/>
      <c r="J26" s="341"/>
      <c r="K26" s="341"/>
      <c r="L26" s="341"/>
      <c r="M26" s="341"/>
      <c r="N26" s="341"/>
      <c r="O26" s="341"/>
      <c r="P26" s="341"/>
      <c r="Q26" s="341"/>
      <c r="R26" s="341"/>
      <c r="S26" s="341"/>
      <c r="T26" s="341"/>
      <c r="U26" s="341"/>
      <c r="V26" s="341"/>
      <c r="W26" s="341"/>
      <c r="X26" s="341"/>
      <c r="Y26" s="341"/>
      <c r="Z26" s="341"/>
    </row>
    <row r="27" ht="21" customHeight="1" spans="1:26">
      <c r="A27" s="341"/>
      <c r="B27" s="367"/>
      <c r="C27" s="370">
        <v>4</v>
      </c>
      <c r="D27" s="371" t="s">
        <v>294</v>
      </c>
      <c r="E27" s="513"/>
      <c r="F27" s="356"/>
      <c r="G27" s="341"/>
      <c r="H27" s="341"/>
      <c r="I27" s="341"/>
      <c r="J27" s="341"/>
      <c r="K27" s="341"/>
      <c r="L27" s="341"/>
      <c r="M27" s="341"/>
      <c r="N27" s="341"/>
      <c r="O27" s="341"/>
      <c r="P27" s="341"/>
      <c r="Q27" s="341"/>
      <c r="R27" s="341"/>
      <c r="S27" s="341"/>
      <c r="T27" s="341"/>
      <c r="U27" s="341"/>
      <c r="V27" s="341"/>
      <c r="W27" s="341"/>
      <c r="X27" s="341"/>
      <c r="Y27" s="341"/>
      <c r="Z27" s="341"/>
    </row>
    <row r="28" ht="13.5" customHeight="1" spans="1:26">
      <c r="A28" s="341"/>
      <c r="B28" s="374"/>
      <c r="C28" s="393"/>
      <c r="D28" s="393"/>
      <c r="E28" s="393"/>
      <c r="F28" s="362"/>
      <c r="G28" s="341"/>
      <c r="H28" s="341"/>
      <c r="I28" s="341"/>
      <c r="J28" s="341"/>
      <c r="K28" s="341"/>
      <c r="L28" s="341"/>
      <c r="M28" s="341"/>
      <c r="N28" s="341"/>
      <c r="O28" s="341"/>
      <c r="P28" s="341"/>
      <c r="Q28" s="341"/>
      <c r="R28" s="341"/>
      <c r="S28" s="341"/>
      <c r="T28" s="341"/>
      <c r="U28" s="341"/>
      <c r="V28" s="341"/>
      <c r="W28" s="341"/>
      <c r="X28" s="341"/>
      <c r="Y28" s="341"/>
      <c r="Z28" s="341"/>
    </row>
    <row r="29" ht="13.5" customHeight="1" spans="1:26">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row>
    <row r="30" ht="13.5" customHeight="1" spans="1:26">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row>
    <row r="31" ht="13.5" customHeight="1" spans="1:26">
      <c r="A31" s="341"/>
      <c r="B31" s="377"/>
      <c r="C31" s="379" t="s">
        <v>234</v>
      </c>
      <c r="D31" s="379"/>
      <c r="E31" s="379"/>
      <c r="F31" s="448"/>
      <c r="G31" s="341"/>
      <c r="H31" s="341"/>
      <c r="I31" s="341"/>
      <c r="J31" s="341"/>
      <c r="K31" s="341"/>
      <c r="L31" s="341"/>
      <c r="M31" s="341"/>
      <c r="N31" s="341"/>
      <c r="O31" s="341"/>
      <c r="P31" s="341"/>
      <c r="Q31" s="341"/>
      <c r="R31" s="341"/>
      <c r="S31" s="341"/>
      <c r="T31" s="341"/>
      <c r="U31" s="341"/>
      <c r="V31" s="341"/>
      <c r="W31" s="341"/>
      <c r="X31" s="341"/>
      <c r="Y31" s="341"/>
      <c r="Z31" s="341"/>
    </row>
    <row r="32" ht="13.5" customHeight="1" spans="1:26">
      <c r="A32" s="341"/>
      <c r="B32" s="357"/>
      <c r="C32" s="363"/>
      <c r="D32" s="341"/>
      <c r="E32" s="341"/>
      <c r="F32" s="356"/>
      <c r="G32" s="341"/>
      <c r="H32" s="341"/>
      <c r="I32" s="341"/>
      <c r="J32" s="341"/>
      <c r="K32" s="341"/>
      <c r="L32" s="341"/>
      <c r="M32" s="341"/>
      <c r="N32" s="341"/>
      <c r="O32" s="341">
        <v>2</v>
      </c>
      <c r="P32" s="341">
        <v>2</v>
      </c>
      <c r="Q32" s="341"/>
      <c r="R32" s="341"/>
      <c r="S32" s="341"/>
      <c r="T32" s="341"/>
      <c r="U32" s="341"/>
      <c r="V32" s="341"/>
      <c r="W32" s="341"/>
      <c r="X32" s="341"/>
      <c r="Y32" s="341"/>
      <c r="Z32" s="341"/>
    </row>
    <row r="33" ht="13.5" customHeight="1" spans="1:26">
      <c r="A33" s="341"/>
      <c r="B33" s="357"/>
      <c r="C33" s="364" t="s">
        <v>289</v>
      </c>
      <c r="D33" s="365"/>
      <c r="E33" s="365"/>
      <c r="F33" s="366"/>
      <c r="G33" s="341"/>
      <c r="H33" s="341"/>
      <c r="I33" s="341">
        <v>2</v>
      </c>
      <c r="J33" s="341">
        <v>2</v>
      </c>
      <c r="K33" s="341"/>
      <c r="L33" s="341"/>
      <c r="M33" s="341"/>
      <c r="N33" s="341"/>
      <c r="O33" s="341"/>
      <c r="P33" s="341"/>
      <c r="Q33" s="341"/>
      <c r="R33" s="341"/>
      <c r="S33" s="341"/>
      <c r="T33" s="341"/>
      <c r="U33" s="341"/>
      <c r="V33" s="341"/>
      <c r="W33" s="341"/>
      <c r="X33" s="341"/>
      <c r="Y33" s="341"/>
      <c r="Z33" s="341"/>
    </row>
    <row r="34" ht="8.25" customHeight="1" spans="1:26">
      <c r="A34" s="341"/>
      <c r="B34" s="357"/>
      <c r="C34" s="363"/>
      <c r="D34" s="341"/>
      <c r="E34" s="341"/>
      <c r="F34" s="356"/>
      <c r="G34" s="341"/>
      <c r="H34" s="341"/>
      <c r="I34" s="341"/>
      <c r="J34" s="341"/>
      <c r="K34" s="341"/>
      <c r="L34" s="341"/>
      <c r="M34" s="341"/>
      <c r="N34" s="341"/>
      <c r="O34" s="341"/>
      <c r="P34" s="341"/>
      <c r="Q34" s="341"/>
      <c r="R34" s="341"/>
      <c r="S34" s="341"/>
      <c r="T34" s="341"/>
      <c r="U34" s="341"/>
      <c r="V34" s="341"/>
      <c r="W34" s="341"/>
      <c r="X34" s="341"/>
      <c r="Y34" s="341"/>
      <c r="Z34" s="341"/>
    </row>
    <row r="35" ht="13.5" customHeight="1" spans="1:26">
      <c r="A35" s="341"/>
      <c r="B35" s="367"/>
      <c r="C35" s="368" t="s">
        <v>290</v>
      </c>
      <c r="D35" s="831" t="s">
        <v>230</v>
      </c>
      <c r="E35" s="369" t="s">
        <v>229</v>
      </c>
      <c r="F35" s="356"/>
      <c r="G35" s="341"/>
      <c r="H35" s="341"/>
      <c r="I35" s="341"/>
      <c r="J35" s="341"/>
      <c r="K35" s="341"/>
      <c r="L35" s="341"/>
      <c r="M35" s="341"/>
      <c r="N35" s="341"/>
      <c r="O35" s="341"/>
      <c r="P35" s="341"/>
      <c r="Q35" s="341"/>
      <c r="R35" s="341"/>
      <c r="S35" s="341"/>
      <c r="T35" s="341"/>
      <c r="U35" s="341"/>
      <c r="V35" s="341"/>
      <c r="W35" s="341"/>
      <c r="X35" s="341"/>
      <c r="Y35" s="341"/>
      <c r="Z35" s="341"/>
    </row>
    <row r="36" ht="24.75" customHeight="1" spans="1:26">
      <c r="A36" s="341"/>
      <c r="B36" s="367"/>
      <c r="C36" s="370">
        <v>1</v>
      </c>
      <c r="D36" s="832" t="s">
        <v>291</v>
      </c>
      <c r="E36" s="395" t="s">
        <v>233</v>
      </c>
      <c r="F36" s="356"/>
      <c r="G36" s="341"/>
      <c r="H36" s="341"/>
      <c r="I36" s="341"/>
      <c r="J36" s="341"/>
      <c r="K36" s="341"/>
      <c r="L36" s="341"/>
      <c r="M36" s="341"/>
      <c r="N36" s="341"/>
      <c r="O36" s="341"/>
      <c r="P36" s="341"/>
      <c r="Q36" s="341"/>
      <c r="R36" s="341"/>
      <c r="S36" s="341"/>
      <c r="T36" s="341"/>
      <c r="U36" s="341"/>
      <c r="V36" s="341"/>
      <c r="W36" s="341"/>
      <c r="X36" s="341"/>
      <c r="Y36" s="341"/>
      <c r="Z36" s="341"/>
    </row>
    <row r="37" ht="24.75" customHeight="1" spans="1:26">
      <c r="A37" s="341"/>
      <c r="B37" s="367"/>
      <c r="C37" s="370">
        <v>4</v>
      </c>
      <c r="D37" s="832" t="s">
        <v>295</v>
      </c>
      <c r="E37" s="373"/>
      <c r="F37" s="356"/>
      <c r="G37" s="341"/>
      <c r="H37" s="341"/>
      <c r="I37" s="341"/>
      <c r="J37" s="341"/>
      <c r="K37" s="341"/>
      <c r="L37" s="341"/>
      <c r="M37" s="341"/>
      <c r="N37" s="341"/>
      <c r="O37" s="341"/>
      <c r="P37" s="341"/>
      <c r="Q37" s="341"/>
      <c r="R37" s="341"/>
      <c r="S37" s="341"/>
      <c r="T37" s="341"/>
      <c r="U37" s="341"/>
      <c r="V37" s="341"/>
      <c r="W37" s="341"/>
      <c r="X37" s="341"/>
      <c r="Y37" s="341"/>
      <c r="Z37" s="341"/>
    </row>
    <row r="38" ht="13.5" customHeight="1" spans="1:26">
      <c r="A38" s="341"/>
      <c r="B38" s="374"/>
      <c r="C38" s="393"/>
      <c r="D38" s="393"/>
      <c r="E38" s="393"/>
      <c r="F38" s="362"/>
      <c r="G38" s="341"/>
      <c r="H38" s="341"/>
      <c r="I38" s="341"/>
      <c r="J38" s="341"/>
      <c r="K38" s="341"/>
      <c r="L38" s="341"/>
      <c r="M38" s="341"/>
      <c r="N38" s="341"/>
      <c r="O38" s="341"/>
      <c r="P38" s="341"/>
      <c r="Q38" s="341"/>
      <c r="R38" s="341"/>
      <c r="S38" s="341"/>
      <c r="T38" s="341"/>
      <c r="U38" s="341"/>
      <c r="V38" s="341"/>
      <c r="W38" s="341"/>
      <c r="X38" s="341"/>
      <c r="Y38" s="341"/>
      <c r="Z38" s="341"/>
    </row>
    <row r="39" ht="13.5" customHeight="1" spans="1:26">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row>
    <row r="40" ht="13.5" customHeight="1" spans="1:26">
      <c r="A40" s="341"/>
      <c r="B40" s="377"/>
      <c r="C40" s="379" t="s">
        <v>235</v>
      </c>
      <c r="D40" s="379"/>
      <c r="E40" s="379"/>
      <c r="F40" s="448"/>
      <c r="G40" s="341"/>
      <c r="H40" s="341"/>
      <c r="I40" s="341"/>
      <c r="J40" s="341"/>
      <c r="K40" s="341"/>
      <c r="L40" s="341"/>
      <c r="M40" s="341"/>
      <c r="N40" s="341"/>
      <c r="O40" s="341">
        <v>3</v>
      </c>
      <c r="P40" s="341">
        <v>3</v>
      </c>
      <c r="Q40" s="341"/>
      <c r="R40" s="341"/>
      <c r="S40" s="341"/>
      <c r="T40" s="341"/>
      <c r="U40" s="341"/>
      <c r="V40" s="341"/>
      <c r="W40" s="341"/>
      <c r="X40" s="341"/>
      <c r="Y40" s="341"/>
      <c r="Z40" s="341"/>
    </row>
    <row r="41" ht="13.5" customHeight="1" spans="1:26">
      <c r="A41" s="341"/>
      <c r="B41" s="357"/>
      <c r="C41" s="363"/>
      <c r="D41" s="341"/>
      <c r="E41" s="341"/>
      <c r="F41" s="356"/>
      <c r="G41" s="341"/>
      <c r="H41" s="341"/>
      <c r="I41" s="341"/>
      <c r="J41" s="341"/>
      <c r="K41" s="341"/>
      <c r="L41" s="341"/>
      <c r="M41" s="341"/>
      <c r="N41" s="341"/>
      <c r="O41" s="341"/>
      <c r="P41" s="341"/>
      <c r="Q41" s="341"/>
      <c r="R41" s="341"/>
      <c r="S41" s="341"/>
      <c r="T41" s="341"/>
      <c r="U41" s="341"/>
      <c r="V41" s="341"/>
      <c r="W41" s="341"/>
      <c r="X41" s="341"/>
      <c r="Y41" s="341"/>
      <c r="Z41" s="341"/>
    </row>
    <row r="42" ht="13.5" customHeight="1" spans="1:26">
      <c r="A42" s="341"/>
      <c r="B42" s="357"/>
      <c r="C42" s="467" t="s">
        <v>289</v>
      </c>
      <c r="D42" s="382"/>
      <c r="E42" s="383"/>
      <c r="F42" s="356"/>
      <c r="G42" s="341"/>
      <c r="H42" s="341"/>
      <c r="I42" s="341">
        <v>3</v>
      </c>
      <c r="J42" s="341">
        <v>3</v>
      </c>
      <c r="K42" s="341"/>
      <c r="L42" s="341"/>
      <c r="M42" s="341"/>
      <c r="N42" s="341"/>
      <c r="O42" s="341"/>
      <c r="P42" s="341"/>
      <c r="Q42" s="341"/>
      <c r="R42" s="341"/>
      <c r="S42" s="341"/>
      <c r="T42" s="341"/>
      <c r="U42" s="341"/>
      <c r="V42" s="341"/>
      <c r="W42" s="341"/>
      <c r="X42" s="341"/>
      <c r="Y42" s="341"/>
      <c r="Z42" s="341"/>
    </row>
    <row r="43" ht="8.25" customHeight="1" spans="1:26">
      <c r="A43" s="341"/>
      <c r="B43" s="357"/>
      <c r="C43" s="363"/>
      <c r="D43" s="341"/>
      <c r="E43" s="341"/>
      <c r="F43" s="356"/>
      <c r="G43" s="341"/>
      <c r="H43" s="341"/>
      <c r="I43" s="341"/>
      <c r="J43" s="341"/>
      <c r="K43" s="341"/>
      <c r="L43" s="341"/>
      <c r="M43" s="341"/>
      <c r="N43" s="341"/>
      <c r="O43" s="341"/>
      <c r="P43" s="341"/>
      <c r="Q43" s="341"/>
      <c r="R43" s="341"/>
      <c r="S43" s="341"/>
      <c r="T43" s="341"/>
      <c r="U43" s="341"/>
      <c r="V43" s="341"/>
      <c r="W43" s="341"/>
      <c r="X43" s="341"/>
      <c r="Y43" s="341"/>
      <c r="Z43" s="341"/>
    </row>
    <row r="44" ht="13.5" customHeight="1" spans="1:26">
      <c r="A44" s="341"/>
      <c r="B44" s="367"/>
      <c r="C44" s="368" t="s">
        <v>290</v>
      </c>
      <c r="D44" s="831" t="s">
        <v>230</v>
      </c>
      <c r="E44" s="369" t="s">
        <v>229</v>
      </c>
      <c r="F44" s="356"/>
      <c r="G44" s="341"/>
      <c r="H44" s="341"/>
      <c r="I44" s="341"/>
      <c r="J44" s="341"/>
      <c r="K44" s="341"/>
      <c r="L44" s="341"/>
      <c r="M44" s="341"/>
      <c r="N44" s="341"/>
      <c r="O44" s="341"/>
      <c r="P44" s="341"/>
      <c r="Q44" s="341"/>
      <c r="R44" s="341"/>
      <c r="S44" s="341"/>
      <c r="T44" s="341"/>
      <c r="U44" s="341"/>
      <c r="V44" s="341"/>
      <c r="W44" s="341"/>
      <c r="X44" s="341"/>
      <c r="Y44" s="341"/>
      <c r="Z44" s="341"/>
    </row>
    <row r="45" ht="21" customHeight="1" spans="1:26">
      <c r="A45" s="341"/>
      <c r="B45" s="367"/>
      <c r="C45" s="370">
        <v>1</v>
      </c>
      <c r="D45" s="832" t="s">
        <v>291</v>
      </c>
      <c r="E45" s="395" t="s">
        <v>233</v>
      </c>
      <c r="F45" s="356"/>
      <c r="G45" s="341"/>
      <c r="H45" s="341"/>
      <c r="I45" s="341"/>
      <c r="J45" s="341"/>
      <c r="K45" s="341"/>
      <c r="L45" s="341"/>
      <c r="M45" s="341"/>
      <c r="N45" s="341"/>
      <c r="O45" s="341"/>
      <c r="P45" s="341"/>
      <c r="Q45" s="341"/>
      <c r="R45" s="341"/>
      <c r="S45" s="341"/>
      <c r="T45" s="341"/>
      <c r="U45" s="341"/>
      <c r="V45" s="341"/>
      <c r="W45" s="341"/>
      <c r="X45" s="341"/>
      <c r="Y45" s="341"/>
      <c r="Z45" s="341"/>
    </row>
    <row r="46" ht="21.75" customHeight="1" spans="1:26">
      <c r="A46" s="341"/>
      <c r="B46" s="367"/>
      <c r="C46" s="370">
        <v>4</v>
      </c>
      <c r="D46" s="832" t="s">
        <v>295</v>
      </c>
      <c r="E46" s="373"/>
      <c r="F46" s="356"/>
      <c r="G46" s="341"/>
      <c r="H46" s="341"/>
      <c r="I46" s="341"/>
      <c r="J46" s="341"/>
      <c r="K46" s="341"/>
      <c r="L46" s="341"/>
      <c r="M46" s="341"/>
      <c r="N46" s="341"/>
      <c r="O46" s="341"/>
      <c r="P46" s="341"/>
      <c r="Q46" s="341"/>
      <c r="R46" s="341"/>
      <c r="S46" s="341"/>
      <c r="T46" s="341"/>
      <c r="U46" s="341"/>
      <c r="V46" s="341"/>
      <c r="W46" s="341"/>
      <c r="X46" s="341"/>
      <c r="Y46" s="341"/>
      <c r="Z46" s="341"/>
    </row>
    <row r="47" ht="13.5" customHeight="1" spans="1:26">
      <c r="A47" s="341"/>
      <c r="B47" s="374"/>
      <c r="C47" s="393"/>
      <c r="D47" s="393"/>
      <c r="E47" s="393"/>
      <c r="F47" s="362"/>
      <c r="G47" s="341"/>
      <c r="H47" s="341"/>
      <c r="I47" s="341"/>
      <c r="J47" s="341"/>
      <c r="K47" s="341"/>
      <c r="L47" s="341"/>
      <c r="M47" s="341"/>
      <c r="N47" s="341"/>
      <c r="O47" s="341"/>
      <c r="P47" s="341"/>
      <c r="Q47" s="341"/>
      <c r="R47" s="341"/>
      <c r="S47" s="341"/>
      <c r="T47" s="341"/>
      <c r="U47" s="341"/>
      <c r="V47" s="341"/>
      <c r="W47" s="341"/>
      <c r="X47" s="341"/>
      <c r="Y47" s="341"/>
      <c r="Z47" s="341"/>
    </row>
    <row r="48" ht="13.5" customHeight="1" spans="1:26">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row>
    <row r="49" ht="13.5" customHeight="1" spans="1:26">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row>
    <row r="50" ht="13.5" customHeight="1" spans="1:26">
      <c r="A50" s="341"/>
      <c r="B50" s="377"/>
      <c r="C50" s="514" t="s">
        <v>236</v>
      </c>
      <c r="D50" s="352"/>
      <c r="E50" s="352"/>
      <c r="F50" s="448"/>
      <c r="G50" s="341"/>
      <c r="H50" s="341"/>
      <c r="I50" s="341"/>
      <c r="J50" s="341"/>
      <c r="K50" s="341"/>
      <c r="L50" s="341"/>
      <c r="M50" s="341"/>
      <c r="N50" s="341"/>
      <c r="O50" s="341">
        <v>4</v>
      </c>
      <c r="P50" s="341">
        <v>4</v>
      </c>
      <c r="Q50" s="341"/>
      <c r="R50" s="341"/>
      <c r="S50" s="341"/>
      <c r="T50" s="341"/>
      <c r="U50" s="341"/>
      <c r="V50" s="341"/>
      <c r="W50" s="341"/>
      <c r="X50" s="341"/>
      <c r="Y50" s="341"/>
      <c r="Z50" s="341"/>
    </row>
    <row r="51" ht="13.5" customHeight="1" spans="1:26">
      <c r="A51" s="341"/>
      <c r="B51" s="357"/>
      <c r="C51" s="363"/>
      <c r="D51" s="341"/>
      <c r="E51" s="341"/>
      <c r="F51" s="356"/>
      <c r="G51" s="341"/>
      <c r="H51" s="341"/>
      <c r="I51" s="341"/>
      <c r="J51" s="341"/>
      <c r="K51" s="341"/>
      <c r="L51" s="341"/>
      <c r="M51" s="341"/>
      <c r="N51" s="341"/>
      <c r="O51" s="341"/>
      <c r="P51" s="341"/>
      <c r="Q51" s="341"/>
      <c r="R51" s="341"/>
      <c r="S51" s="341"/>
      <c r="T51" s="341"/>
      <c r="U51" s="341"/>
      <c r="V51" s="341"/>
      <c r="W51" s="341"/>
      <c r="X51" s="341"/>
      <c r="Y51" s="341"/>
      <c r="Z51" s="341"/>
    </row>
    <row r="52" ht="21" customHeight="1" spans="1:26">
      <c r="A52" s="341"/>
      <c r="B52" s="357"/>
      <c r="C52" s="364" t="s">
        <v>289</v>
      </c>
      <c r="D52" s="365"/>
      <c r="E52" s="366"/>
      <c r="F52" s="356"/>
      <c r="G52" s="341"/>
      <c r="H52" s="341"/>
      <c r="I52" s="341">
        <v>4</v>
      </c>
      <c r="J52" s="341">
        <v>4</v>
      </c>
      <c r="K52" s="341"/>
      <c r="L52" s="341"/>
      <c r="M52" s="341"/>
      <c r="N52" s="341"/>
      <c r="O52" s="341"/>
      <c r="P52" s="341"/>
      <c r="Q52" s="341"/>
      <c r="R52" s="341"/>
      <c r="S52" s="341"/>
      <c r="T52" s="341"/>
      <c r="U52" s="341"/>
      <c r="V52" s="341"/>
      <c r="W52" s="341"/>
      <c r="X52" s="341"/>
      <c r="Y52" s="341"/>
      <c r="Z52" s="341"/>
    </row>
    <row r="53" ht="8.25" customHeight="1" spans="1:26">
      <c r="A53" s="341"/>
      <c r="B53" s="357"/>
      <c r="C53" s="363"/>
      <c r="D53" s="341"/>
      <c r="E53" s="341"/>
      <c r="F53" s="356"/>
      <c r="G53" s="341"/>
      <c r="H53" s="341"/>
      <c r="I53" s="341"/>
      <c r="J53" s="341"/>
      <c r="K53" s="341"/>
      <c r="L53" s="341"/>
      <c r="M53" s="341"/>
      <c r="N53" s="341"/>
      <c r="O53" s="341"/>
      <c r="P53" s="341"/>
      <c r="Q53" s="341"/>
      <c r="R53" s="341"/>
      <c r="S53" s="341"/>
      <c r="T53" s="341"/>
      <c r="U53" s="341"/>
      <c r="V53" s="341"/>
      <c r="W53" s="341"/>
      <c r="X53" s="341"/>
      <c r="Y53" s="341"/>
      <c r="Z53" s="341"/>
    </row>
    <row r="54" ht="13.5" customHeight="1" spans="1:26">
      <c r="A54" s="341"/>
      <c r="B54" s="367"/>
      <c r="C54" s="368" t="s">
        <v>290</v>
      </c>
      <c r="D54" s="831" t="s">
        <v>230</v>
      </c>
      <c r="E54" s="369" t="s">
        <v>229</v>
      </c>
      <c r="F54" s="356"/>
      <c r="G54" s="341"/>
      <c r="H54" s="341"/>
      <c r="I54" s="341"/>
      <c r="J54" s="341"/>
      <c r="K54" s="341"/>
      <c r="L54" s="341"/>
      <c r="M54" s="341"/>
      <c r="N54" s="341"/>
      <c r="O54" s="341"/>
      <c r="P54" s="341"/>
      <c r="Q54" s="341"/>
      <c r="R54" s="341"/>
      <c r="S54" s="341"/>
      <c r="T54" s="341"/>
      <c r="U54" s="341"/>
      <c r="V54" s="341"/>
      <c r="W54" s="341"/>
      <c r="X54" s="341"/>
      <c r="Y54" s="341"/>
      <c r="Z54" s="341"/>
    </row>
    <row r="55" ht="21.75" customHeight="1" spans="1:26">
      <c r="A55" s="341"/>
      <c r="B55" s="367"/>
      <c r="C55" s="370">
        <v>1</v>
      </c>
      <c r="D55" s="832" t="s">
        <v>296</v>
      </c>
      <c r="E55" s="395" t="s">
        <v>233</v>
      </c>
      <c r="F55" s="356"/>
      <c r="G55" s="341"/>
      <c r="H55" s="341"/>
      <c r="I55" s="341"/>
      <c r="J55" s="341"/>
      <c r="K55" s="341"/>
      <c r="L55" s="341"/>
      <c r="M55" s="341"/>
      <c r="N55" s="341"/>
      <c r="O55" s="341"/>
      <c r="P55" s="341"/>
      <c r="Q55" s="341"/>
      <c r="R55" s="341"/>
      <c r="S55" s="341"/>
      <c r="T55" s="341"/>
      <c r="U55" s="341"/>
      <c r="V55" s="341"/>
      <c r="W55" s="341"/>
      <c r="X55" s="341"/>
      <c r="Y55" s="341"/>
      <c r="Z55" s="341"/>
    </row>
    <row r="56" ht="21.75" customHeight="1" spans="1:26">
      <c r="A56" s="341"/>
      <c r="B56" s="367"/>
      <c r="C56" s="370">
        <v>4</v>
      </c>
      <c r="D56" s="832" t="s">
        <v>297</v>
      </c>
      <c r="E56" s="373"/>
      <c r="F56" s="356"/>
      <c r="G56" s="341"/>
      <c r="H56" s="341"/>
      <c r="I56" s="341"/>
      <c r="J56" s="341"/>
      <c r="K56" s="341"/>
      <c r="L56" s="341"/>
      <c r="M56" s="341"/>
      <c r="N56" s="341"/>
      <c r="O56" s="341"/>
      <c r="P56" s="341"/>
      <c r="Q56" s="341"/>
      <c r="R56" s="341"/>
      <c r="S56" s="341"/>
      <c r="T56" s="341"/>
      <c r="U56" s="341"/>
      <c r="V56" s="341"/>
      <c r="W56" s="341"/>
      <c r="X56" s="341"/>
      <c r="Y56" s="341"/>
      <c r="Z56" s="341"/>
    </row>
    <row r="57" ht="13.5" customHeight="1" spans="1:26">
      <c r="A57" s="341"/>
      <c r="B57" s="374"/>
      <c r="C57" s="393"/>
      <c r="D57" s="393"/>
      <c r="E57" s="393"/>
      <c r="F57" s="362"/>
      <c r="G57" s="341"/>
      <c r="H57" s="341"/>
      <c r="I57" s="341"/>
      <c r="J57" s="341"/>
      <c r="K57" s="341"/>
      <c r="L57" s="341"/>
      <c r="M57" s="341"/>
      <c r="N57" s="341"/>
      <c r="O57" s="341"/>
      <c r="P57" s="341"/>
      <c r="Q57" s="341"/>
      <c r="R57" s="341"/>
      <c r="S57" s="341"/>
      <c r="T57" s="341"/>
      <c r="U57" s="341"/>
      <c r="V57" s="341"/>
      <c r="W57" s="341"/>
      <c r="X57" s="341"/>
      <c r="Y57" s="341"/>
      <c r="Z57" s="341"/>
    </row>
    <row r="58" ht="13.5" customHeight="1" spans="1:26">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row>
    <row r="59" ht="13.5" customHeight="1" spans="1:26">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ht="13.5" customHeight="1" spans="1:26">
      <c r="A60" s="341"/>
      <c r="B60" s="350"/>
      <c r="C60" s="514" t="s">
        <v>298</v>
      </c>
      <c r="D60" s="352"/>
      <c r="E60" s="352"/>
      <c r="F60" s="515"/>
      <c r="G60" s="341"/>
      <c r="H60" s="341"/>
      <c r="I60" s="341"/>
      <c r="J60" s="341"/>
      <c r="K60" s="341"/>
      <c r="L60" s="341"/>
      <c r="M60" s="341"/>
      <c r="N60" s="341"/>
      <c r="O60" s="341">
        <v>5</v>
      </c>
      <c r="P60" s="341">
        <v>5</v>
      </c>
      <c r="Q60" s="341"/>
      <c r="R60" s="341"/>
      <c r="S60" s="341"/>
      <c r="T60" s="341"/>
      <c r="U60" s="341"/>
      <c r="V60" s="341"/>
      <c r="W60" s="341"/>
      <c r="X60" s="341"/>
      <c r="Y60" s="341"/>
      <c r="Z60" s="341"/>
    </row>
    <row r="61" ht="13.5" customHeight="1" spans="1:26">
      <c r="A61" s="341"/>
      <c r="B61" s="357"/>
      <c r="C61" s="363"/>
      <c r="D61" s="341"/>
      <c r="E61" s="341"/>
      <c r="F61" s="356"/>
      <c r="G61" s="341"/>
      <c r="H61" s="341"/>
      <c r="I61" s="341"/>
      <c r="J61" s="341"/>
      <c r="K61" s="341"/>
      <c r="L61" s="341"/>
      <c r="M61" s="341"/>
      <c r="N61" s="341"/>
      <c r="O61" s="341"/>
      <c r="P61" s="341"/>
      <c r="Q61" s="341"/>
      <c r="R61" s="341"/>
      <c r="S61" s="341"/>
      <c r="T61" s="341"/>
      <c r="U61" s="341"/>
      <c r="V61" s="341"/>
      <c r="W61" s="341"/>
      <c r="X61" s="341"/>
      <c r="Y61" s="341"/>
      <c r="Z61" s="341"/>
    </row>
    <row r="62" ht="23.25" customHeight="1" spans="1:26">
      <c r="A62" s="341"/>
      <c r="B62" s="357"/>
      <c r="C62" s="364" t="s">
        <v>289</v>
      </c>
      <c r="D62" s="365"/>
      <c r="E62" s="365"/>
      <c r="F62" s="366"/>
      <c r="G62" s="341"/>
      <c r="H62" s="341"/>
      <c r="I62" s="341">
        <v>5</v>
      </c>
      <c r="J62" s="341">
        <v>5</v>
      </c>
      <c r="K62" s="341"/>
      <c r="L62" s="341"/>
      <c r="M62" s="341"/>
      <c r="N62" s="341"/>
      <c r="O62" s="341"/>
      <c r="P62" s="341"/>
      <c r="Q62" s="341"/>
      <c r="R62" s="341"/>
      <c r="S62" s="341"/>
      <c r="T62" s="341"/>
      <c r="U62" s="341"/>
      <c r="V62" s="341"/>
      <c r="W62" s="341"/>
      <c r="X62" s="341"/>
      <c r="Y62" s="341"/>
      <c r="Z62" s="341"/>
    </row>
    <row r="63" ht="7.5" customHeight="1" spans="1:26">
      <c r="A63" s="341"/>
      <c r="B63" s="357"/>
      <c r="C63" s="363"/>
      <c r="D63" s="341"/>
      <c r="E63" s="341"/>
      <c r="F63" s="356"/>
      <c r="G63" s="341"/>
      <c r="H63" s="341"/>
      <c r="I63" s="341"/>
      <c r="J63" s="341"/>
      <c r="K63" s="341"/>
      <c r="L63" s="341"/>
      <c r="M63" s="341"/>
      <c r="N63" s="341"/>
      <c r="O63" s="341"/>
      <c r="P63" s="341"/>
      <c r="Q63" s="341"/>
      <c r="R63" s="341"/>
      <c r="S63" s="341"/>
      <c r="T63" s="341"/>
      <c r="U63" s="341"/>
      <c r="V63" s="341"/>
      <c r="W63" s="341"/>
      <c r="X63" s="341"/>
      <c r="Y63" s="341"/>
      <c r="Z63" s="341"/>
    </row>
    <row r="64" ht="13.5" customHeight="1" spans="1:26">
      <c r="A64" s="341"/>
      <c r="B64" s="367"/>
      <c r="C64" s="368" t="s">
        <v>290</v>
      </c>
      <c r="D64" s="831" t="s">
        <v>230</v>
      </c>
      <c r="E64" s="369" t="s">
        <v>229</v>
      </c>
      <c r="F64" s="356"/>
      <c r="G64" s="341"/>
      <c r="H64" s="341"/>
      <c r="I64" s="341"/>
      <c r="J64" s="341"/>
      <c r="K64" s="341"/>
      <c r="L64" s="341"/>
      <c r="M64" s="341"/>
      <c r="N64" s="341"/>
      <c r="O64" s="341"/>
      <c r="P64" s="341"/>
      <c r="Q64" s="341"/>
      <c r="R64" s="341"/>
      <c r="S64" s="341"/>
      <c r="T64" s="341"/>
      <c r="U64" s="341"/>
      <c r="V64" s="341"/>
      <c r="W64" s="341"/>
      <c r="X64" s="341"/>
      <c r="Y64" s="341"/>
      <c r="Z64" s="341"/>
    </row>
    <row r="65" ht="23.25" customHeight="1" spans="1:26">
      <c r="A65" s="341"/>
      <c r="B65" s="367"/>
      <c r="C65" s="370">
        <v>1</v>
      </c>
      <c r="D65" s="832" t="s">
        <v>299</v>
      </c>
      <c r="E65" s="466"/>
      <c r="F65" s="356"/>
      <c r="G65" s="341"/>
      <c r="H65" s="341"/>
      <c r="I65" s="341"/>
      <c r="J65" s="341"/>
      <c r="K65" s="341"/>
      <c r="L65" s="341"/>
      <c r="M65" s="341"/>
      <c r="N65" s="341"/>
      <c r="O65" s="341"/>
      <c r="P65" s="341"/>
      <c r="Q65" s="341"/>
      <c r="R65" s="341"/>
      <c r="S65" s="341"/>
      <c r="T65" s="341"/>
      <c r="U65" s="341"/>
      <c r="V65" s="341"/>
      <c r="W65" s="341"/>
      <c r="X65" s="341"/>
      <c r="Y65" s="341"/>
      <c r="Z65" s="341"/>
    </row>
    <row r="66" ht="23.25" customHeight="1" spans="1:26">
      <c r="A66" s="341"/>
      <c r="B66" s="367"/>
      <c r="C66" s="370">
        <v>2</v>
      </c>
      <c r="D66" s="371" t="s">
        <v>300</v>
      </c>
      <c r="E66" s="466"/>
      <c r="F66" s="356"/>
      <c r="G66" s="341"/>
      <c r="H66" s="341"/>
      <c r="I66" s="341"/>
      <c r="J66" s="341"/>
      <c r="K66" s="341"/>
      <c r="L66" s="341"/>
      <c r="M66" s="341"/>
      <c r="N66" s="341"/>
      <c r="O66" s="341"/>
      <c r="P66" s="341"/>
      <c r="Q66" s="341"/>
      <c r="R66" s="341"/>
      <c r="S66" s="341"/>
      <c r="T66" s="341"/>
      <c r="U66" s="341"/>
      <c r="V66" s="341"/>
      <c r="W66" s="341"/>
      <c r="X66" s="341"/>
      <c r="Y66" s="341"/>
      <c r="Z66" s="341"/>
    </row>
    <row r="67" ht="23.25" customHeight="1" spans="1:26">
      <c r="A67" s="341"/>
      <c r="B67" s="367"/>
      <c r="C67" s="370">
        <v>3</v>
      </c>
      <c r="D67" s="371" t="s">
        <v>301</v>
      </c>
      <c r="E67" s="466"/>
      <c r="F67" s="356"/>
      <c r="G67" s="341"/>
      <c r="H67" s="341"/>
      <c r="I67" s="341"/>
      <c r="J67" s="341"/>
      <c r="K67" s="341"/>
      <c r="L67" s="341"/>
      <c r="M67" s="341"/>
      <c r="N67" s="341"/>
      <c r="O67" s="341"/>
      <c r="P67" s="341"/>
      <c r="Q67" s="341"/>
      <c r="R67" s="341"/>
      <c r="S67" s="341"/>
      <c r="T67" s="341"/>
      <c r="U67" s="341"/>
      <c r="V67" s="341"/>
      <c r="W67" s="341"/>
      <c r="X67" s="341"/>
      <c r="Y67" s="341"/>
      <c r="Z67" s="341"/>
    </row>
    <row r="68" ht="33.75" customHeight="1" spans="1:26">
      <c r="A68" s="341"/>
      <c r="B68" s="367"/>
      <c r="C68" s="370">
        <v>4</v>
      </c>
      <c r="D68" s="371" t="s">
        <v>302</v>
      </c>
      <c r="E68" s="516" t="s">
        <v>233</v>
      </c>
      <c r="F68" s="356"/>
      <c r="G68" s="341"/>
      <c r="H68" s="341"/>
      <c r="I68" s="341"/>
      <c r="J68" s="341"/>
      <c r="K68" s="341"/>
      <c r="L68" s="341"/>
      <c r="M68" s="341"/>
      <c r="N68" s="341"/>
      <c r="O68" s="341"/>
      <c r="P68" s="341"/>
      <c r="Q68" s="341"/>
      <c r="R68" s="341"/>
      <c r="S68" s="341"/>
      <c r="T68" s="341"/>
      <c r="U68" s="341"/>
      <c r="V68" s="341"/>
      <c r="W68" s="341"/>
      <c r="X68" s="341"/>
      <c r="Y68" s="341"/>
      <c r="Z68" s="341"/>
    </row>
    <row r="69" ht="13.5" customHeight="1" spans="1:26">
      <c r="A69" s="341"/>
      <c r="B69" s="374"/>
      <c r="C69" s="393"/>
      <c r="D69" s="393"/>
      <c r="E69" s="393"/>
      <c r="F69" s="362"/>
      <c r="G69" s="341"/>
      <c r="H69" s="341"/>
      <c r="I69" s="341"/>
      <c r="J69" s="341"/>
      <c r="K69" s="341"/>
      <c r="L69" s="341"/>
      <c r="M69" s="341"/>
      <c r="N69" s="341"/>
      <c r="O69" s="341"/>
      <c r="P69" s="341"/>
      <c r="Q69" s="341"/>
      <c r="R69" s="341"/>
      <c r="S69" s="341"/>
      <c r="T69" s="341"/>
      <c r="U69" s="341"/>
      <c r="V69" s="341"/>
      <c r="W69" s="341"/>
      <c r="X69" s="341"/>
      <c r="Y69" s="341"/>
      <c r="Z69" s="341"/>
    </row>
    <row r="70" ht="13.5" customHeight="1" spans="1:26">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row>
    <row r="71" ht="13.5" customHeight="1" spans="1:26">
      <c r="A71" s="341"/>
      <c r="B71" s="350"/>
      <c r="C71" s="514" t="s">
        <v>303</v>
      </c>
      <c r="D71" s="352"/>
      <c r="E71" s="352"/>
      <c r="F71" s="515"/>
      <c r="G71" s="341"/>
      <c r="H71" s="341"/>
      <c r="I71" s="341"/>
      <c r="J71" s="341"/>
      <c r="K71" s="341"/>
      <c r="L71" s="341"/>
      <c r="M71" s="341"/>
      <c r="N71" s="341"/>
      <c r="O71" s="341">
        <v>6</v>
      </c>
      <c r="P71" s="341">
        <v>6</v>
      </c>
      <c r="Q71" s="341"/>
      <c r="R71" s="341"/>
      <c r="S71" s="341"/>
      <c r="T71" s="341"/>
      <c r="U71" s="341"/>
      <c r="V71" s="341"/>
      <c r="W71" s="341"/>
      <c r="X71" s="341"/>
      <c r="Y71" s="341"/>
      <c r="Z71" s="341"/>
    </row>
    <row r="72" ht="13.5" customHeight="1" spans="1:26">
      <c r="A72" s="341"/>
      <c r="B72" s="357"/>
      <c r="C72" s="363"/>
      <c r="D72" s="341"/>
      <c r="E72" s="341"/>
      <c r="F72" s="356"/>
      <c r="G72" s="341"/>
      <c r="H72" s="341"/>
      <c r="I72" s="341"/>
      <c r="J72" s="341"/>
      <c r="K72" s="341"/>
      <c r="L72" s="341"/>
      <c r="M72" s="341"/>
      <c r="N72" s="341"/>
      <c r="O72" s="341"/>
      <c r="P72" s="341"/>
      <c r="Q72" s="341"/>
      <c r="R72" s="341"/>
      <c r="S72" s="341"/>
      <c r="T72" s="341"/>
      <c r="U72" s="341"/>
      <c r="V72" s="341"/>
      <c r="W72" s="341"/>
      <c r="X72" s="341"/>
      <c r="Y72" s="341"/>
      <c r="Z72" s="341"/>
    </row>
    <row r="73" ht="13.5" customHeight="1" spans="1:26">
      <c r="A73" s="341"/>
      <c r="B73" s="357"/>
      <c r="C73" s="364" t="s">
        <v>289</v>
      </c>
      <c r="D73" s="365"/>
      <c r="E73" s="365"/>
      <c r="F73" s="366"/>
      <c r="G73" s="341"/>
      <c r="H73" s="341"/>
      <c r="I73" s="341"/>
      <c r="J73" s="341"/>
      <c r="K73" s="341"/>
      <c r="L73" s="341"/>
      <c r="M73" s="341"/>
      <c r="N73" s="341"/>
      <c r="O73" s="341"/>
      <c r="P73" s="341"/>
      <c r="Q73" s="341"/>
      <c r="R73" s="341"/>
      <c r="S73" s="341"/>
      <c r="T73" s="341"/>
      <c r="U73" s="341"/>
      <c r="V73" s="341"/>
      <c r="W73" s="341"/>
      <c r="X73" s="341"/>
      <c r="Y73" s="341"/>
      <c r="Z73" s="341"/>
    </row>
    <row r="74" ht="13.5" customHeight="1" spans="1:26">
      <c r="A74" s="341"/>
      <c r="B74" s="357"/>
      <c r="C74" s="363"/>
      <c r="D74" s="341"/>
      <c r="E74" s="341"/>
      <c r="F74" s="356"/>
      <c r="G74" s="341"/>
      <c r="H74" s="341"/>
      <c r="I74" s="341"/>
      <c r="J74" s="341"/>
      <c r="K74" s="341"/>
      <c r="L74" s="341"/>
      <c r="M74" s="341"/>
      <c r="N74" s="341"/>
      <c r="O74" s="341"/>
      <c r="P74" s="341"/>
      <c r="Q74" s="341"/>
      <c r="R74" s="341"/>
      <c r="S74" s="341"/>
      <c r="T74" s="341"/>
      <c r="U74" s="341"/>
      <c r="V74" s="341"/>
      <c r="W74" s="341"/>
      <c r="X74" s="341"/>
      <c r="Y74" s="341"/>
      <c r="Z74" s="341"/>
    </row>
    <row r="75" ht="13.5" customHeight="1" spans="1:26">
      <c r="A75" s="341"/>
      <c r="B75" s="367"/>
      <c r="C75" s="368" t="s">
        <v>290</v>
      </c>
      <c r="D75" s="831" t="s">
        <v>230</v>
      </c>
      <c r="E75" s="369" t="s">
        <v>229</v>
      </c>
      <c r="F75" s="356"/>
      <c r="G75" s="341"/>
      <c r="H75" s="341"/>
      <c r="I75" s="341"/>
      <c r="J75" s="341"/>
      <c r="K75" s="341"/>
      <c r="L75" s="341"/>
      <c r="M75" s="341"/>
      <c r="N75" s="341"/>
      <c r="O75" s="341"/>
      <c r="P75" s="341"/>
      <c r="Q75" s="341"/>
      <c r="R75" s="341"/>
      <c r="S75" s="341"/>
      <c r="T75" s="341"/>
      <c r="U75" s="341"/>
      <c r="V75" s="341"/>
      <c r="W75" s="341"/>
      <c r="X75" s="341"/>
      <c r="Y75" s="341"/>
      <c r="Z75" s="341"/>
    </row>
    <row r="76" ht="13.5" customHeight="1" spans="1:26">
      <c r="A76" s="341"/>
      <c r="B76" s="367"/>
      <c r="C76" s="370">
        <v>1</v>
      </c>
      <c r="D76" s="832" t="s">
        <v>299</v>
      </c>
      <c r="E76" s="466"/>
      <c r="F76" s="356"/>
      <c r="G76" s="341"/>
      <c r="H76" s="341"/>
      <c r="I76" s="341"/>
      <c r="J76" s="341"/>
      <c r="K76" s="341"/>
      <c r="L76" s="341"/>
      <c r="M76" s="341"/>
      <c r="N76" s="341"/>
      <c r="O76" s="341"/>
      <c r="P76" s="341"/>
      <c r="Q76" s="341"/>
      <c r="R76" s="341"/>
      <c r="S76" s="341"/>
      <c r="T76" s="341"/>
      <c r="U76" s="341"/>
      <c r="V76" s="341"/>
      <c r="W76" s="341"/>
      <c r="X76" s="341"/>
      <c r="Y76" s="341"/>
      <c r="Z76" s="341"/>
    </row>
    <row r="77" ht="30" customHeight="1" spans="1:26">
      <c r="A77" s="341"/>
      <c r="B77" s="367"/>
      <c r="C77" s="370">
        <v>4</v>
      </c>
      <c r="D77" s="371" t="s">
        <v>302</v>
      </c>
      <c r="E77" s="516" t="s">
        <v>233</v>
      </c>
      <c r="F77" s="356"/>
      <c r="G77" s="341"/>
      <c r="H77" s="341"/>
      <c r="I77" s="341"/>
      <c r="J77" s="341"/>
      <c r="K77" s="341"/>
      <c r="L77" s="341"/>
      <c r="M77" s="341"/>
      <c r="N77" s="341"/>
      <c r="O77" s="341"/>
      <c r="P77" s="341"/>
      <c r="Q77" s="341"/>
      <c r="R77" s="341"/>
      <c r="S77" s="341"/>
      <c r="T77" s="341"/>
      <c r="U77" s="341"/>
      <c r="V77" s="341"/>
      <c r="W77" s="341"/>
      <c r="X77" s="341"/>
      <c r="Y77" s="341"/>
      <c r="Z77" s="341"/>
    </row>
    <row r="78" customHeight="1" spans="1:26">
      <c r="A78" s="341"/>
      <c r="B78" s="367"/>
      <c r="C78" s="517"/>
      <c r="D78" s="518"/>
      <c r="E78" s="519"/>
      <c r="F78" s="356"/>
      <c r="G78" s="341"/>
      <c r="H78" s="341"/>
      <c r="I78" s="341"/>
      <c r="J78" s="341"/>
      <c r="K78" s="341"/>
      <c r="L78" s="341"/>
      <c r="M78" s="341"/>
      <c r="N78" s="341"/>
      <c r="O78" s="341"/>
      <c r="P78" s="341"/>
      <c r="Q78" s="341"/>
      <c r="R78" s="341"/>
      <c r="S78" s="341"/>
      <c r="T78" s="341"/>
      <c r="U78" s="341"/>
      <c r="V78" s="341"/>
      <c r="W78" s="341"/>
      <c r="X78" s="341"/>
      <c r="Y78" s="341"/>
      <c r="Z78" s="341"/>
    </row>
    <row r="79" ht="14.25" customHeight="1" spans="1:26">
      <c r="A79" s="341"/>
      <c r="B79" s="374"/>
      <c r="C79" s="393"/>
      <c r="D79" s="393"/>
      <c r="E79" s="393"/>
      <c r="F79" s="362"/>
      <c r="G79" s="341"/>
      <c r="H79" s="341"/>
      <c r="I79" s="341"/>
      <c r="J79" s="341"/>
      <c r="K79" s="341"/>
      <c r="L79" s="341"/>
      <c r="M79" s="341"/>
      <c r="N79" s="341"/>
      <c r="O79" s="341"/>
      <c r="P79" s="341"/>
      <c r="Q79" s="341"/>
      <c r="R79" s="341"/>
      <c r="S79" s="341"/>
      <c r="T79" s="341"/>
      <c r="U79" s="341"/>
      <c r="V79" s="341"/>
      <c r="W79" s="341"/>
      <c r="X79" s="341"/>
      <c r="Y79" s="341"/>
      <c r="Z79" s="341"/>
    </row>
    <row r="80" ht="13" customHeight="1" spans="1:26">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row>
    <row r="81" ht="13.5" customHeight="1" spans="1:26">
      <c r="A81" s="341"/>
      <c r="B81" s="350"/>
      <c r="C81" s="514" t="s">
        <v>304</v>
      </c>
      <c r="D81" s="352"/>
      <c r="E81" s="352"/>
      <c r="F81" s="520"/>
      <c r="G81" s="341"/>
      <c r="H81" s="341"/>
      <c r="I81" s="341"/>
      <c r="J81" s="341"/>
      <c r="K81" s="341"/>
      <c r="L81" s="341"/>
      <c r="M81" s="341"/>
      <c r="N81" s="341"/>
      <c r="O81" s="341">
        <v>7</v>
      </c>
      <c r="P81" s="341">
        <v>7</v>
      </c>
      <c r="Q81" s="341"/>
      <c r="R81" s="341"/>
      <c r="S81" s="341"/>
      <c r="T81" s="341"/>
      <c r="U81" s="341"/>
      <c r="V81" s="341"/>
      <c r="W81" s="341"/>
      <c r="X81" s="341"/>
      <c r="Y81" s="341"/>
      <c r="Z81" s="341"/>
    </row>
    <row r="82" ht="23.25" customHeight="1" spans="1:26">
      <c r="A82" s="398"/>
      <c r="B82" s="357"/>
      <c r="C82" s="363"/>
      <c r="D82" s="341"/>
      <c r="E82" s="341"/>
      <c r="F82" s="356"/>
      <c r="G82" s="341"/>
      <c r="H82" s="341"/>
      <c r="I82" s="341"/>
      <c r="J82" s="341"/>
      <c r="K82" s="341"/>
      <c r="L82" s="341"/>
      <c r="M82" s="341"/>
      <c r="N82" s="341"/>
      <c r="O82" s="341"/>
      <c r="P82" s="341"/>
      <c r="Q82" s="341"/>
      <c r="R82" s="341"/>
      <c r="S82" s="341"/>
      <c r="T82" s="341"/>
      <c r="U82" s="341"/>
      <c r="V82" s="341"/>
      <c r="W82" s="341"/>
      <c r="X82" s="341"/>
      <c r="Y82" s="341"/>
      <c r="Z82" s="341"/>
    </row>
    <row r="83" ht="13.5" customHeight="1" spans="1:26">
      <c r="A83" s="398"/>
      <c r="B83" s="357"/>
      <c r="C83" s="364" t="s">
        <v>289</v>
      </c>
      <c r="D83" s="365"/>
      <c r="E83" s="365"/>
      <c r="F83" s="356"/>
      <c r="G83" s="341"/>
      <c r="H83" s="341"/>
      <c r="I83" s="341"/>
      <c r="J83" s="341"/>
      <c r="K83" s="341"/>
      <c r="L83" s="341"/>
      <c r="M83" s="341"/>
      <c r="N83" s="341"/>
      <c r="O83" s="341"/>
      <c r="P83" s="341"/>
      <c r="Q83" s="341"/>
      <c r="R83" s="341"/>
      <c r="S83" s="341"/>
      <c r="T83" s="341"/>
      <c r="U83" s="341"/>
      <c r="V83" s="341"/>
      <c r="W83" s="341"/>
      <c r="X83" s="341"/>
      <c r="Y83" s="341"/>
      <c r="Z83" s="341"/>
    </row>
    <row r="84" ht="11.25" customHeight="1" spans="1:26">
      <c r="A84" s="398"/>
      <c r="B84" s="357"/>
      <c r="C84" s="363"/>
      <c r="D84" s="341"/>
      <c r="E84" s="341"/>
      <c r="F84" s="356"/>
      <c r="G84" s="341"/>
      <c r="H84" s="341"/>
      <c r="I84" s="341"/>
      <c r="J84" s="341"/>
      <c r="K84" s="341"/>
      <c r="L84" s="341"/>
      <c r="M84" s="341"/>
      <c r="N84" s="341"/>
      <c r="O84" s="341"/>
      <c r="P84" s="341"/>
      <c r="Q84" s="341"/>
      <c r="R84" s="341"/>
      <c r="S84" s="341"/>
      <c r="T84" s="341"/>
      <c r="U84" s="341"/>
      <c r="V84" s="341"/>
      <c r="W84" s="341"/>
      <c r="X84" s="341"/>
      <c r="Y84" s="341"/>
      <c r="Z84" s="341"/>
    </row>
    <row r="85" customHeight="1" spans="1:26">
      <c r="A85" s="398"/>
      <c r="B85" s="367"/>
      <c r="C85" s="368" t="s">
        <v>290</v>
      </c>
      <c r="D85" s="831" t="s">
        <v>230</v>
      </c>
      <c r="E85" s="369" t="s">
        <v>229</v>
      </c>
      <c r="F85" s="356"/>
      <c r="G85" s="341"/>
      <c r="H85" s="341"/>
      <c r="I85" s="341"/>
      <c r="J85" s="341"/>
      <c r="K85" s="341"/>
      <c r="L85" s="341"/>
      <c r="M85" s="341"/>
      <c r="N85" s="341"/>
      <c r="O85" s="341"/>
      <c r="P85" s="341"/>
      <c r="Q85" s="341"/>
      <c r="R85" s="341"/>
      <c r="S85" s="341"/>
      <c r="T85" s="341"/>
      <c r="U85" s="341"/>
      <c r="V85" s="341"/>
      <c r="W85" s="341"/>
      <c r="X85" s="341"/>
      <c r="Y85" s="341"/>
      <c r="Z85" s="341"/>
    </row>
    <row r="86" customHeight="1" spans="1:26">
      <c r="A86" s="398"/>
      <c r="B86" s="367"/>
      <c r="C86" s="370">
        <v>1</v>
      </c>
      <c r="D86" s="832" t="s">
        <v>296</v>
      </c>
      <c r="E86" s="466"/>
      <c r="F86" s="356"/>
      <c r="G86" s="341"/>
      <c r="H86" s="341"/>
      <c r="I86" s="341"/>
      <c r="J86" s="341"/>
      <c r="K86" s="341"/>
      <c r="L86" s="341"/>
      <c r="M86" s="341"/>
      <c r="N86" s="341"/>
      <c r="O86" s="341"/>
      <c r="P86" s="341"/>
      <c r="Q86" s="341"/>
      <c r="R86" s="341"/>
      <c r="S86" s="341"/>
      <c r="T86" s="341"/>
      <c r="U86" s="341"/>
      <c r="V86" s="341"/>
      <c r="W86" s="341"/>
      <c r="X86" s="341"/>
      <c r="Y86" s="341"/>
      <c r="Z86" s="341"/>
    </row>
    <row r="87" ht="33" customHeight="1" spans="1:26">
      <c r="A87" s="398"/>
      <c r="B87" s="367"/>
      <c r="C87" s="370">
        <v>4</v>
      </c>
      <c r="D87" s="832" t="s">
        <v>297</v>
      </c>
      <c r="E87" s="516" t="s">
        <v>233</v>
      </c>
      <c r="F87" s="356"/>
      <c r="G87" s="341"/>
      <c r="H87" s="341"/>
      <c r="I87" s="341"/>
      <c r="J87" s="341"/>
      <c r="K87" s="341"/>
      <c r="L87" s="341"/>
      <c r="M87" s="341"/>
      <c r="N87" s="341"/>
      <c r="O87" s="341"/>
      <c r="P87" s="341"/>
      <c r="Q87" s="341"/>
      <c r="R87" s="341"/>
      <c r="S87" s="341"/>
      <c r="T87" s="341"/>
      <c r="U87" s="341"/>
      <c r="V87" s="341"/>
      <c r="W87" s="341"/>
      <c r="X87" s="341"/>
      <c r="Y87" s="341"/>
      <c r="Z87" s="341"/>
    </row>
    <row r="88" customHeight="1" spans="1:26">
      <c r="A88" s="341"/>
      <c r="B88" s="367"/>
      <c r="C88" s="517"/>
      <c r="D88" s="518"/>
      <c r="E88" s="519"/>
      <c r="F88" s="356"/>
      <c r="G88" s="341"/>
      <c r="H88" s="341"/>
      <c r="I88" s="341"/>
      <c r="J88" s="341"/>
      <c r="K88" s="341"/>
      <c r="L88" s="341"/>
      <c r="M88" s="341"/>
      <c r="N88" s="341"/>
      <c r="O88" s="341"/>
      <c r="P88" s="341"/>
      <c r="Q88" s="341"/>
      <c r="R88" s="341"/>
      <c r="S88" s="341"/>
      <c r="T88" s="341"/>
      <c r="U88" s="341"/>
      <c r="V88" s="341"/>
      <c r="W88" s="341"/>
      <c r="X88" s="341"/>
      <c r="Y88" s="341"/>
      <c r="Z88" s="341"/>
    </row>
    <row r="89" ht="19.5" customHeight="1" spans="1:26">
      <c r="A89" s="341"/>
      <c r="B89" s="521"/>
      <c r="C89" s="455"/>
      <c r="D89" s="455"/>
      <c r="E89" s="455"/>
      <c r="F89" s="362"/>
      <c r="G89" s="341"/>
      <c r="H89" s="341"/>
      <c r="I89" s="341">
        <v>1</v>
      </c>
      <c r="J89" s="341">
        <v>6</v>
      </c>
      <c r="K89" s="341"/>
      <c r="L89" s="341"/>
      <c r="M89" s="341"/>
      <c r="N89" s="341"/>
      <c r="O89" s="341"/>
      <c r="P89" s="341"/>
      <c r="Q89" s="341"/>
      <c r="R89" s="341"/>
      <c r="S89" s="341"/>
      <c r="T89" s="341"/>
      <c r="U89" s="341"/>
      <c r="V89" s="341"/>
      <c r="W89" s="341"/>
      <c r="X89" s="341"/>
      <c r="Y89" s="341"/>
      <c r="Z89" s="341"/>
    </row>
    <row r="90" ht="9" customHeight="1" spans="1:26">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row>
    <row r="91" ht="20.15" customHeight="1" spans="1:26">
      <c r="A91" s="341"/>
      <c r="B91" s="522"/>
      <c r="C91" s="523" t="s">
        <v>305</v>
      </c>
      <c r="D91" s="524"/>
      <c r="E91" s="524"/>
      <c r="F91" s="525"/>
      <c r="G91" s="341"/>
      <c r="H91" s="341"/>
      <c r="I91" s="341"/>
      <c r="J91" s="341"/>
      <c r="K91" s="341"/>
      <c r="L91" s="341"/>
      <c r="M91" s="341"/>
      <c r="N91" s="341"/>
      <c r="O91" s="341">
        <v>8</v>
      </c>
      <c r="P91" s="341">
        <v>8</v>
      </c>
      <c r="Q91" s="341"/>
      <c r="R91" s="341"/>
      <c r="S91" s="341"/>
      <c r="T91" s="341"/>
      <c r="U91" s="341"/>
      <c r="V91" s="341"/>
      <c r="W91" s="341"/>
      <c r="X91" s="341"/>
      <c r="Y91" s="341"/>
      <c r="Z91" s="341"/>
    </row>
    <row r="92" ht="21" customHeight="1" spans="1:26">
      <c r="A92" s="341"/>
      <c r="B92" s="357"/>
      <c r="C92" s="363"/>
      <c r="D92" s="341"/>
      <c r="E92" s="341"/>
      <c r="F92" s="356"/>
      <c r="G92" s="341"/>
      <c r="H92" s="341"/>
      <c r="I92" s="341"/>
      <c r="J92" s="341"/>
      <c r="K92" s="341"/>
      <c r="L92" s="341"/>
      <c r="M92" s="341"/>
      <c r="N92" s="341"/>
      <c r="O92" s="341"/>
      <c r="P92" s="341"/>
      <c r="Q92" s="341"/>
      <c r="R92" s="341"/>
      <c r="S92" s="341"/>
      <c r="T92" s="341"/>
      <c r="U92" s="341"/>
      <c r="V92" s="341"/>
      <c r="W92" s="341"/>
      <c r="X92" s="341"/>
      <c r="Y92" s="341"/>
      <c r="Z92" s="341"/>
    </row>
    <row r="93" ht="21" customHeight="1" spans="1:26">
      <c r="A93" s="341"/>
      <c r="B93" s="357"/>
      <c r="C93" s="364" t="s">
        <v>289</v>
      </c>
      <c r="D93" s="365"/>
      <c r="E93" s="366"/>
      <c r="F93" s="356"/>
      <c r="G93" s="341"/>
      <c r="H93" s="341"/>
      <c r="I93" s="341"/>
      <c r="J93" s="341"/>
      <c r="K93" s="341"/>
      <c r="L93" s="341"/>
      <c r="M93" s="341"/>
      <c r="N93" s="341"/>
      <c r="O93" s="341"/>
      <c r="P93" s="341"/>
      <c r="Q93" s="341"/>
      <c r="R93" s="341"/>
      <c r="S93" s="341"/>
      <c r="T93" s="341"/>
      <c r="U93" s="341"/>
      <c r="V93" s="341"/>
      <c r="W93" s="341"/>
      <c r="X93" s="341"/>
      <c r="Y93" s="341"/>
      <c r="Z93" s="341"/>
    </row>
    <row r="94" ht="21" customHeight="1" spans="1:26">
      <c r="A94" s="341"/>
      <c r="B94" s="357"/>
      <c r="C94" s="363"/>
      <c r="D94" s="341"/>
      <c r="E94" s="341"/>
      <c r="F94" s="356"/>
      <c r="G94" s="341"/>
      <c r="H94" s="341"/>
      <c r="I94" s="341"/>
      <c r="J94" s="341"/>
      <c r="K94" s="341"/>
      <c r="L94" s="341"/>
      <c r="M94" s="341"/>
      <c r="N94" s="341"/>
      <c r="O94" s="341"/>
      <c r="P94" s="341"/>
      <c r="Q94" s="341"/>
      <c r="R94" s="341"/>
      <c r="S94" s="341"/>
      <c r="T94" s="341"/>
      <c r="U94" s="341"/>
      <c r="V94" s="341"/>
      <c r="W94" s="341"/>
      <c r="X94" s="341"/>
      <c r="Y94" s="341"/>
      <c r="Z94" s="341"/>
    </row>
    <row r="95" ht="13.5" customHeight="1" spans="1:26">
      <c r="A95" s="341"/>
      <c r="B95" s="367"/>
      <c r="C95" s="368" t="s">
        <v>290</v>
      </c>
      <c r="D95" s="831" t="s">
        <v>230</v>
      </c>
      <c r="E95" s="369" t="s">
        <v>229</v>
      </c>
      <c r="F95" s="356"/>
      <c r="G95" s="341"/>
      <c r="H95" s="341"/>
      <c r="I95" s="341"/>
      <c r="J95" s="341"/>
      <c r="K95" s="341"/>
      <c r="L95" s="341"/>
      <c r="M95" s="341"/>
      <c r="N95" s="341"/>
      <c r="O95" s="341"/>
      <c r="P95" s="341"/>
      <c r="Q95" s="341"/>
      <c r="R95" s="341"/>
      <c r="S95" s="341"/>
      <c r="T95" s="341"/>
      <c r="U95" s="341"/>
      <c r="V95" s="341"/>
      <c r="W95" s="341"/>
      <c r="X95" s="341"/>
      <c r="Y95" s="341"/>
      <c r="Z95" s="341"/>
    </row>
    <row r="96" ht="13.5" customHeight="1" spans="1:26">
      <c r="A96" s="341"/>
      <c r="B96" s="367"/>
      <c r="C96" s="370">
        <v>1</v>
      </c>
      <c r="D96" s="832" t="s">
        <v>296</v>
      </c>
      <c r="E96" s="466"/>
      <c r="F96" s="356"/>
      <c r="G96" s="341"/>
      <c r="H96" s="341"/>
      <c r="I96" s="341"/>
      <c r="J96" s="341"/>
      <c r="K96" s="341"/>
      <c r="L96" s="341"/>
      <c r="M96" s="341"/>
      <c r="N96" s="341"/>
      <c r="O96" s="341"/>
      <c r="P96" s="341"/>
      <c r="Q96" s="341"/>
      <c r="R96" s="341"/>
      <c r="S96" s="341"/>
      <c r="T96" s="341"/>
      <c r="U96" s="341"/>
      <c r="V96" s="341"/>
      <c r="W96" s="341"/>
      <c r="X96" s="341"/>
      <c r="Y96" s="341"/>
      <c r="Z96" s="341"/>
    </row>
    <row r="97" ht="27" customHeight="1" spans="1:26">
      <c r="A97" s="341"/>
      <c r="B97" s="367"/>
      <c r="C97" s="370">
        <v>4</v>
      </c>
      <c r="D97" s="832" t="s">
        <v>297</v>
      </c>
      <c r="E97" s="516" t="s">
        <v>233</v>
      </c>
      <c r="F97" s="356"/>
      <c r="G97" s="341"/>
      <c r="H97" s="341"/>
      <c r="I97" s="341"/>
      <c r="J97" s="341"/>
      <c r="K97" s="341"/>
      <c r="L97" s="341"/>
      <c r="M97" s="341"/>
      <c r="N97" s="341"/>
      <c r="O97" s="341"/>
      <c r="P97" s="341"/>
      <c r="Q97" s="341"/>
      <c r="R97" s="341"/>
      <c r="S97" s="341"/>
      <c r="T97" s="341"/>
      <c r="U97" s="341"/>
      <c r="V97" s="341"/>
      <c r="W97" s="341"/>
      <c r="X97" s="341"/>
      <c r="Y97" s="341"/>
      <c r="Z97" s="341"/>
    </row>
    <row r="98" ht="24.75" customHeight="1" spans="1:26">
      <c r="A98" s="341"/>
      <c r="B98" s="521"/>
      <c r="C98" s="526"/>
      <c r="D98" s="527"/>
      <c r="E98" s="528"/>
      <c r="F98" s="362"/>
      <c r="G98" s="341"/>
      <c r="H98" s="341"/>
      <c r="I98" s="341"/>
      <c r="J98" s="341"/>
      <c r="K98" s="341"/>
      <c r="L98" s="341"/>
      <c r="M98" s="341"/>
      <c r="N98" s="341"/>
      <c r="O98" s="341"/>
      <c r="P98" s="341"/>
      <c r="Q98" s="341"/>
      <c r="R98" s="341"/>
      <c r="S98" s="341"/>
      <c r="T98" s="341"/>
      <c r="U98" s="341"/>
      <c r="V98" s="341"/>
      <c r="W98" s="341"/>
      <c r="X98" s="341"/>
      <c r="Y98" s="341"/>
      <c r="Z98" s="341"/>
    </row>
    <row r="99" ht="12.75" customHeight="1" spans="1:26">
      <c r="A99" s="341"/>
      <c r="B99" s="398"/>
      <c r="C99" s="482"/>
      <c r="D99" s="482"/>
      <c r="E99" s="482"/>
      <c r="F99" s="341"/>
      <c r="G99" s="341"/>
      <c r="H99" s="341"/>
      <c r="I99" s="341"/>
      <c r="J99" s="341"/>
      <c r="K99" s="341"/>
      <c r="L99" s="341"/>
      <c r="M99" s="341"/>
      <c r="N99" s="341"/>
      <c r="O99" s="341"/>
      <c r="P99" s="341"/>
      <c r="Q99" s="341"/>
      <c r="R99" s="341"/>
      <c r="S99" s="341"/>
      <c r="T99" s="341"/>
      <c r="U99" s="341"/>
      <c r="V99" s="341"/>
      <c r="W99" s="341"/>
      <c r="X99" s="341"/>
      <c r="Y99" s="341"/>
      <c r="Z99" s="341"/>
    </row>
    <row r="100" ht="13.5" customHeight="1" spans="1:26">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row>
    <row r="101" ht="18.75" customHeight="1" spans="1:26">
      <c r="A101" s="341"/>
      <c r="B101" s="350"/>
      <c r="C101" s="352" t="s">
        <v>306</v>
      </c>
      <c r="D101" s="352"/>
      <c r="E101" s="352"/>
      <c r="F101" s="529"/>
      <c r="G101" s="341"/>
      <c r="H101" s="341"/>
      <c r="I101" s="341"/>
      <c r="J101" s="341"/>
      <c r="K101" s="341"/>
      <c r="L101" s="341"/>
      <c r="M101" s="341"/>
      <c r="N101" s="341"/>
      <c r="O101" s="341">
        <v>9</v>
      </c>
      <c r="P101" s="341">
        <v>9</v>
      </c>
      <c r="Q101" s="341"/>
      <c r="R101" s="341"/>
      <c r="S101" s="341"/>
      <c r="T101" s="341"/>
      <c r="U101" s="341"/>
      <c r="V101" s="341"/>
      <c r="W101" s="341"/>
      <c r="X101" s="341"/>
      <c r="Y101" s="341"/>
      <c r="Z101" s="341"/>
    </row>
    <row r="102" ht="13.5" customHeight="1" spans="1:26">
      <c r="A102" s="341"/>
      <c r="B102" s="357"/>
      <c r="C102" s="363"/>
      <c r="D102" s="341"/>
      <c r="E102" s="341"/>
      <c r="F102" s="356"/>
      <c r="G102" s="341"/>
      <c r="H102" s="341"/>
      <c r="I102" s="341"/>
      <c r="J102" s="341"/>
      <c r="K102" s="341"/>
      <c r="L102" s="341"/>
      <c r="M102" s="341"/>
      <c r="N102" s="341"/>
      <c r="O102" s="341"/>
      <c r="P102" s="341"/>
      <c r="Q102" s="341"/>
      <c r="R102" s="341"/>
      <c r="S102" s="341"/>
      <c r="T102" s="341"/>
      <c r="U102" s="341"/>
      <c r="V102" s="341"/>
      <c r="W102" s="341"/>
      <c r="X102" s="341"/>
      <c r="Y102" s="341"/>
      <c r="Z102" s="341"/>
    </row>
    <row r="103" ht="13.5" customHeight="1" spans="1:26">
      <c r="A103" s="341"/>
      <c r="B103" s="357"/>
      <c r="C103" s="364" t="s">
        <v>289</v>
      </c>
      <c r="D103" s="365"/>
      <c r="E103" s="366"/>
      <c r="F103" s="356"/>
      <c r="G103" s="341"/>
      <c r="H103" s="341"/>
      <c r="I103" s="341"/>
      <c r="J103" s="341"/>
      <c r="K103" s="341"/>
      <c r="L103" s="341"/>
      <c r="M103" s="341"/>
      <c r="N103" s="341"/>
      <c r="O103" s="341"/>
      <c r="P103" s="341"/>
      <c r="Q103" s="341"/>
      <c r="R103" s="341"/>
      <c r="S103" s="341"/>
      <c r="T103" s="341"/>
      <c r="U103" s="341"/>
      <c r="V103" s="341"/>
      <c r="W103" s="341"/>
      <c r="X103" s="341"/>
      <c r="Y103" s="341"/>
      <c r="Z103" s="341"/>
    </row>
    <row r="104" ht="13.5" customHeight="1" spans="1:26">
      <c r="A104" s="341"/>
      <c r="B104" s="357"/>
      <c r="C104" s="363"/>
      <c r="D104" s="341"/>
      <c r="E104" s="341"/>
      <c r="F104" s="356"/>
      <c r="G104" s="341"/>
      <c r="H104" s="341"/>
      <c r="I104" s="341"/>
      <c r="J104" s="341"/>
      <c r="K104" s="341"/>
      <c r="L104" s="341"/>
      <c r="M104" s="341"/>
      <c r="N104" s="341"/>
      <c r="O104" s="341"/>
      <c r="P104" s="341"/>
      <c r="Q104" s="341"/>
      <c r="R104" s="341"/>
      <c r="S104" s="341"/>
      <c r="T104" s="341"/>
      <c r="U104" s="341"/>
      <c r="V104" s="341"/>
      <c r="W104" s="341"/>
      <c r="X104" s="341"/>
      <c r="Y104" s="341"/>
      <c r="Z104" s="341"/>
    </row>
    <row r="105" ht="13.5" customHeight="1" spans="1:26">
      <c r="A105" s="341"/>
      <c r="B105" s="367"/>
      <c r="C105" s="368" t="s">
        <v>290</v>
      </c>
      <c r="D105" s="831" t="s">
        <v>230</v>
      </c>
      <c r="E105" s="369" t="s">
        <v>229</v>
      </c>
      <c r="F105" s="356"/>
      <c r="G105" s="341"/>
      <c r="H105" s="341"/>
      <c r="I105" s="341"/>
      <c r="J105" s="341"/>
      <c r="K105" s="341"/>
      <c r="L105" s="341"/>
      <c r="M105" s="341"/>
      <c r="N105" s="341"/>
      <c r="O105" s="341"/>
      <c r="P105" s="341"/>
      <c r="Q105" s="341"/>
      <c r="R105" s="341"/>
      <c r="S105" s="341"/>
      <c r="T105" s="341"/>
      <c r="U105" s="341"/>
      <c r="V105" s="341"/>
      <c r="W105" s="341"/>
      <c r="X105" s="341"/>
      <c r="Y105" s="341"/>
      <c r="Z105" s="341"/>
    </row>
    <row r="106" ht="13.5" customHeight="1" spans="1:26">
      <c r="A106" s="341"/>
      <c r="B106" s="367"/>
      <c r="C106" s="370">
        <v>1</v>
      </c>
      <c r="D106" s="832" t="s">
        <v>296</v>
      </c>
      <c r="E106" s="466"/>
      <c r="F106" s="356"/>
      <c r="G106" s="341"/>
      <c r="H106" s="341"/>
      <c r="I106" s="341"/>
      <c r="J106" s="341"/>
      <c r="K106" s="341"/>
      <c r="L106" s="341"/>
      <c r="M106" s="341"/>
      <c r="N106" s="341"/>
      <c r="O106" s="341"/>
      <c r="P106" s="341"/>
      <c r="Q106" s="341"/>
      <c r="R106" s="341"/>
      <c r="S106" s="341"/>
      <c r="T106" s="341"/>
      <c r="U106" s="341"/>
      <c r="V106" s="341"/>
      <c r="W106" s="341"/>
      <c r="X106" s="341"/>
      <c r="Y106" s="341"/>
      <c r="Z106" s="341"/>
    </row>
    <row r="107" ht="34" customHeight="1" spans="1:26">
      <c r="A107" s="341"/>
      <c r="B107" s="367"/>
      <c r="C107" s="370">
        <v>4</v>
      </c>
      <c r="D107" s="832" t="s">
        <v>297</v>
      </c>
      <c r="E107" s="516" t="s">
        <v>233</v>
      </c>
      <c r="F107" s="356"/>
      <c r="G107" s="341"/>
      <c r="H107" s="341"/>
      <c r="I107" s="341"/>
      <c r="J107" s="341"/>
      <c r="K107" s="341"/>
      <c r="L107" s="341"/>
      <c r="M107" s="341"/>
      <c r="N107" s="341"/>
      <c r="O107" s="341"/>
      <c r="P107" s="341"/>
      <c r="Q107" s="341"/>
      <c r="R107" s="341"/>
      <c r="S107" s="341"/>
      <c r="T107" s="341"/>
      <c r="U107" s="341"/>
      <c r="V107" s="341"/>
      <c r="W107" s="341"/>
      <c r="X107" s="341"/>
      <c r="Y107" s="341"/>
      <c r="Z107" s="341"/>
    </row>
    <row r="108" ht="13.5" customHeight="1" spans="1:26">
      <c r="A108" s="341"/>
      <c r="B108" s="521"/>
      <c r="C108" s="526"/>
      <c r="D108" s="527"/>
      <c r="E108" s="528"/>
      <c r="F108" s="362"/>
      <c r="G108" s="341"/>
      <c r="H108" s="341"/>
      <c r="I108" s="341"/>
      <c r="J108" s="341"/>
      <c r="K108" s="341"/>
      <c r="L108" s="341"/>
      <c r="M108" s="341"/>
      <c r="N108" s="341"/>
      <c r="O108" s="341"/>
      <c r="P108" s="341"/>
      <c r="Q108" s="341"/>
      <c r="R108" s="341"/>
      <c r="S108" s="341"/>
      <c r="T108" s="341"/>
      <c r="U108" s="341"/>
      <c r="V108" s="341"/>
      <c r="W108" s="341"/>
      <c r="X108" s="341"/>
      <c r="Y108" s="341"/>
      <c r="Z108" s="341"/>
    </row>
    <row r="109" ht="13.5" customHeight="1" spans="1:26">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row>
    <row r="110" ht="13.5" customHeight="1" spans="1:26">
      <c r="A110" s="341"/>
      <c r="B110" s="377"/>
      <c r="C110" s="379" t="s">
        <v>307</v>
      </c>
      <c r="D110" s="379"/>
      <c r="E110" s="379"/>
      <c r="F110" s="448"/>
      <c r="G110" s="341"/>
      <c r="H110" s="341"/>
      <c r="I110" s="341"/>
      <c r="J110" s="341"/>
      <c r="K110" s="341"/>
      <c r="L110" s="341"/>
      <c r="M110" s="341"/>
      <c r="N110" s="341"/>
      <c r="O110" s="341">
        <v>1</v>
      </c>
      <c r="P110" s="341">
        <v>10</v>
      </c>
      <c r="Q110" s="341"/>
      <c r="R110" s="341"/>
      <c r="S110" s="341"/>
      <c r="T110" s="341"/>
      <c r="U110" s="341"/>
      <c r="V110" s="341"/>
      <c r="W110" s="341"/>
      <c r="X110" s="341"/>
      <c r="Y110" s="341"/>
      <c r="Z110" s="341"/>
    </row>
    <row r="111" ht="13.5" customHeight="1" spans="1:26">
      <c r="A111" s="341"/>
      <c r="B111" s="530"/>
      <c r="C111" s="355"/>
      <c r="D111" s="355"/>
      <c r="E111" s="355"/>
      <c r="F111" s="531"/>
      <c r="G111" s="341"/>
      <c r="H111" s="341"/>
      <c r="I111" s="341"/>
      <c r="J111" s="341"/>
      <c r="K111" s="341"/>
      <c r="L111" s="341"/>
      <c r="M111" s="341"/>
      <c r="N111" s="341"/>
      <c r="O111" s="341"/>
      <c r="P111" s="341"/>
      <c r="Q111" s="341"/>
      <c r="R111" s="341"/>
      <c r="S111" s="341"/>
      <c r="T111" s="341"/>
      <c r="U111" s="341"/>
      <c r="V111" s="341"/>
      <c r="W111" s="341"/>
      <c r="X111" s="341"/>
      <c r="Y111" s="341"/>
      <c r="Z111" s="341"/>
    </row>
    <row r="112" ht="6" customHeight="1" spans="1:26">
      <c r="A112" s="341"/>
      <c r="B112" s="357"/>
      <c r="C112" s="363"/>
      <c r="D112" s="341"/>
      <c r="E112" s="341"/>
      <c r="F112" s="356"/>
      <c r="G112" s="341"/>
      <c r="H112" s="341"/>
      <c r="I112" s="341"/>
      <c r="J112" s="341"/>
      <c r="K112" s="341"/>
      <c r="L112" s="341"/>
      <c r="M112" s="341"/>
      <c r="N112" s="341"/>
      <c r="O112" s="341"/>
      <c r="P112" s="341"/>
      <c r="Q112" s="341"/>
      <c r="R112" s="341"/>
      <c r="S112" s="341"/>
      <c r="T112" s="341"/>
      <c r="U112" s="341"/>
      <c r="V112" s="341"/>
      <c r="W112" s="341"/>
      <c r="X112" s="341"/>
      <c r="Y112" s="341"/>
      <c r="Z112" s="341"/>
    </row>
    <row r="113" ht="13.5" customHeight="1" spans="1:26">
      <c r="A113" s="341"/>
      <c r="B113" s="357"/>
      <c r="C113" s="364" t="s">
        <v>289</v>
      </c>
      <c r="D113" s="365"/>
      <c r="E113" s="366"/>
      <c r="F113" s="356"/>
      <c r="G113" s="341"/>
      <c r="H113" s="341"/>
      <c r="I113" s="341"/>
      <c r="J113" s="341"/>
      <c r="K113" s="341"/>
      <c r="L113" s="341"/>
      <c r="M113" s="341"/>
      <c r="N113" s="341"/>
      <c r="O113" s="341"/>
      <c r="P113" s="341"/>
      <c r="Q113" s="341"/>
      <c r="R113" s="341"/>
      <c r="S113" s="341"/>
      <c r="T113" s="341"/>
      <c r="U113" s="341"/>
      <c r="V113" s="341"/>
      <c r="W113" s="341"/>
      <c r="X113" s="341"/>
      <c r="Y113" s="341"/>
      <c r="Z113" s="341"/>
    </row>
    <row r="114" ht="21" customHeight="1" spans="1:26">
      <c r="A114" s="341"/>
      <c r="B114" s="357"/>
      <c r="C114" s="363"/>
      <c r="D114" s="341"/>
      <c r="E114" s="341"/>
      <c r="F114" s="356"/>
      <c r="G114" s="341"/>
      <c r="H114" s="341"/>
      <c r="I114" s="341"/>
      <c r="J114" s="341"/>
      <c r="K114" s="341"/>
      <c r="L114" s="341"/>
      <c r="M114" s="341"/>
      <c r="N114" s="341"/>
      <c r="O114" s="341"/>
      <c r="P114" s="341"/>
      <c r="Q114" s="341"/>
      <c r="R114" s="341"/>
      <c r="S114" s="341"/>
      <c r="T114" s="341"/>
      <c r="U114" s="341"/>
      <c r="V114" s="341"/>
      <c r="W114" s="341"/>
      <c r="X114" s="341"/>
      <c r="Y114" s="341"/>
      <c r="Z114" s="341"/>
    </row>
    <row r="115" ht="36" customHeight="1" spans="1:26">
      <c r="A115" s="341"/>
      <c r="B115" s="367"/>
      <c r="C115" s="368" t="s">
        <v>290</v>
      </c>
      <c r="D115" s="831" t="s">
        <v>230</v>
      </c>
      <c r="E115" s="369" t="s">
        <v>229</v>
      </c>
      <c r="F115" s="356"/>
      <c r="G115" s="341"/>
      <c r="H115" s="341"/>
      <c r="I115" s="341"/>
      <c r="J115" s="341"/>
      <c r="K115" s="341"/>
      <c r="L115" s="341"/>
      <c r="M115" s="341"/>
      <c r="N115" s="341"/>
      <c r="O115" s="341"/>
      <c r="P115" s="341"/>
      <c r="Q115" s="341"/>
      <c r="R115" s="341"/>
      <c r="S115" s="341"/>
      <c r="T115" s="341"/>
      <c r="U115" s="341"/>
      <c r="V115" s="341"/>
      <c r="W115" s="341"/>
      <c r="X115" s="341"/>
      <c r="Y115" s="341"/>
      <c r="Z115" s="341"/>
    </row>
    <row r="116" ht="21" customHeight="1" spans="1:26">
      <c r="A116" s="341"/>
      <c r="B116" s="367"/>
      <c r="C116" s="370">
        <v>1</v>
      </c>
      <c r="D116" s="833" t="s">
        <v>248</v>
      </c>
      <c r="E116" s="395" t="s">
        <v>247</v>
      </c>
      <c r="F116" s="356"/>
      <c r="G116" s="341"/>
      <c r="H116" s="341"/>
      <c r="I116" s="341"/>
      <c r="J116" s="341"/>
      <c r="K116" s="341"/>
      <c r="L116" s="341"/>
      <c r="M116" s="341"/>
      <c r="N116" s="341"/>
      <c r="O116" s="341"/>
      <c r="P116" s="341"/>
      <c r="Q116" s="341"/>
      <c r="R116" s="341"/>
      <c r="S116" s="341"/>
      <c r="T116" s="341"/>
      <c r="U116" s="341"/>
      <c r="V116" s="341"/>
      <c r="W116" s="341"/>
      <c r="X116" s="341"/>
      <c r="Y116" s="341"/>
      <c r="Z116" s="341"/>
    </row>
    <row r="117" ht="21" customHeight="1" spans="1:26">
      <c r="A117" s="341"/>
      <c r="B117" s="357"/>
      <c r="C117" s="370">
        <v>2</v>
      </c>
      <c r="D117" s="471" t="s">
        <v>249</v>
      </c>
      <c r="E117" s="384"/>
      <c r="F117" s="356"/>
      <c r="G117" s="341"/>
      <c r="H117" s="341"/>
      <c r="I117" s="341"/>
      <c r="J117" s="341"/>
      <c r="K117" s="341"/>
      <c r="L117" s="341"/>
      <c r="M117" s="341"/>
      <c r="N117" s="341"/>
      <c r="O117" s="341"/>
      <c r="P117" s="341"/>
      <c r="Q117" s="341"/>
      <c r="R117" s="341"/>
      <c r="S117" s="341"/>
      <c r="T117" s="341"/>
      <c r="U117" s="341"/>
      <c r="V117" s="341"/>
      <c r="W117" s="341"/>
      <c r="X117" s="341"/>
      <c r="Y117" s="341"/>
      <c r="Z117" s="341"/>
    </row>
    <row r="118" ht="13.5" customHeight="1" spans="1:26">
      <c r="A118" s="341"/>
      <c r="B118" s="357"/>
      <c r="C118" s="370">
        <v>3</v>
      </c>
      <c r="D118" s="471" t="s">
        <v>250</v>
      </c>
      <c r="E118" s="384"/>
      <c r="F118" s="356"/>
      <c r="G118" s="341"/>
      <c r="H118" s="341"/>
      <c r="I118" s="341"/>
      <c r="J118" s="341"/>
      <c r="K118" s="341"/>
      <c r="L118" s="341"/>
      <c r="M118" s="341"/>
      <c r="N118" s="341"/>
      <c r="O118" s="341"/>
      <c r="P118" s="341"/>
      <c r="Q118" s="341"/>
      <c r="R118" s="341"/>
      <c r="S118" s="341"/>
      <c r="T118" s="341"/>
      <c r="U118" s="341"/>
      <c r="V118" s="341"/>
      <c r="W118" s="341"/>
      <c r="X118" s="341"/>
      <c r="Y118" s="341"/>
      <c r="Z118" s="341"/>
    </row>
    <row r="119" ht="13.5" customHeight="1" spans="1:26">
      <c r="A119" s="341"/>
      <c r="B119" s="357"/>
      <c r="C119" s="370">
        <v>4</v>
      </c>
      <c r="D119" s="471" t="s">
        <v>251</v>
      </c>
      <c r="E119" s="384"/>
      <c r="F119" s="356"/>
      <c r="G119" s="341"/>
      <c r="H119" s="341"/>
      <c r="I119" s="341"/>
      <c r="J119" s="341"/>
      <c r="K119" s="341"/>
      <c r="L119" s="341"/>
      <c r="M119" s="341"/>
      <c r="N119" s="341"/>
      <c r="O119" s="341"/>
      <c r="P119" s="341"/>
      <c r="Q119" s="341"/>
      <c r="R119" s="341"/>
      <c r="S119" s="341"/>
      <c r="T119" s="341"/>
      <c r="U119" s="341"/>
      <c r="V119" s="341"/>
      <c r="W119" s="341"/>
      <c r="X119" s="341"/>
      <c r="Y119" s="341"/>
      <c r="Z119" s="341"/>
    </row>
    <row r="120" ht="13.5" customHeight="1" spans="1:26">
      <c r="A120" s="341"/>
      <c r="B120" s="357"/>
      <c r="C120" s="532"/>
      <c r="D120" s="383"/>
      <c r="E120" s="373"/>
      <c r="F120" s="356"/>
      <c r="G120" s="341"/>
      <c r="H120" s="341"/>
      <c r="I120" s="341"/>
      <c r="J120" s="341"/>
      <c r="K120" s="341"/>
      <c r="L120" s="341"/>
      <c r="M120" s="341"/>
      <c r="N120" s="341"/>
      <c r="O120" s="341"/>
      <c r="P120" s="341"/>
      <c r="Q120" s="341"/>
      <c r="R120" s="341"/>
      <c r="S120" s="341"/>
      <c r="T120" s="341"/>
      <c r="U120" s="341"/>
      <c r="V120" s="341"/>
      <c r="W120" s="341"/>
      <c r="X120" s="341"/>
      <c r="Y120" s="341"/>
      <c r="Z120" s="341"/>
    </row>
    <row r="121" ht="13.5" customHeight="1" spans="2:7">
      <c r="B121" s="374"/>
      <c r="C121" s="393"/>
      <c r="D121" s="393"/>
      <c r="E121" s="393"/>
      <c r="F121" s="362"/>
      <c r="G121" s="341"/>
    </row>
    <row r="122" ht="21" customHeight="1" spans="1:26">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row>
    <row r="123" customHeight="1" spans="1:26">
      <c r="A123" s="341"/>
      <c r="B123" s="377"/>
      <c r="C123" s="379" t="s">
        <v>308</v>
      </c>
      <c r="D123" s="379"/>
      <c r="E123" s="379"/>
      <c r="F123" s="448"/>
      <c r="G123" s="341"/>
      <c r="H123" s="341"/>
      <c r="I123" s="341"/>
      <c r="J123" s="341"/>
      <c r="K123" s="341"/>
      <c r="L123" s="341"/>
      <c r="M123" s="341"/>
      <c r="N123" s="341"/>
      <c r="O123" s="341">
        <v>2</v>
      </c>
      <c r="P123" s="341">
        <v>11</v>
      </c>
      <c r="Q123" s="341"/>
      <c r="R123" s="341"/>
      <c r="S123" s="341"/>
      <c r="T123" s="341"/>
      <c r="U123" s="341"/>
      <c r="V123" s="341"/>
      <c r="W123" s="341"/>
      <c r="X123" s="341"/>
      <c r="Y123" s="341"/>
      <c r="Z123" s="341"/>
    </row>
    <row r="124" customHeight="1" spans="1:26">
      <c r="A124" s="341"/>
      <c r="B124" s="530"/>
      <c r="C124" s="355"/>
      <c r="D124" s="355"/>
      <c r="E124" s="355"/>
      <c r="F124" s="531"/>
      <c r="G124" s="341"/>
      <c r="H124" s="341"/>
      <c r="I124" s="341"/>
      <c r="J124" s="341"/>
      <c r="K124" s="341"/>
      <c r="L124" s="341"/>
      <c r="M124" s="341"/>
      <c r="N124" s="341"/>
      <c r="O124" s="341"/>
      <c r="P124" s="341"/>
      <c r="Q124" s="341"/>
      <c r="R124" s="341"/>
      <c r="S124" s="341"/>
      <c r="T124" s="341"/>
      <c r="U124" s="341"/>
      <c r="V124" s="341"/>
      <c r="W124" s="341"/>
      <c r="X124" s="341"/>
      <c r="Y124" s="341"/>
      <c r="Z124" s="341"/>
    </row>
    <row r="125" customHeight="1" spans="1:26">
      <c r="A125" s="341"/>
      <c r="B125" s="530"/>
      <c r="C125" s="443"/>
      <c r="D125" s="444"/>
      <c r="E125" s="445"/>
      <c r="F125" s="531"/>
      <c r="G125" s="341"/>
      <c r="H125" s="341"/>
      <c r="I125" s="341"/>
      <c r="J125" s="341"/>
      <c r="K125" s="341"/>
      <c r="L125" s="341"/>
      <c r="M125" s="341"/>
      <c r="N125" s="341"/>
      <c r="O125" s="341"/>
      <c r="P125" s="341"/>
      <c r="Q125" s="341"/>
      <c r="R125" s="341"/>
      <c r="S125" s="341"/>
      <c r="T125" s="341"/>
      <c r="U125" s="341"/>
      <c r="V125" s="341"/>
      <c r="W125" s="341"/>
      <c r="X125" s="341"/>
      <c r="Y125" s="341"/>
      <c r="Z125" s="341"/>
    </row>
    <row r="126" customHeight="1" spans="1:26">
      <c r="A126" s="341"/>
      <c r="B126" s="530"/>
      <c r="C126" s="533" t="s">
        <v>309</v>
      </c>
      <c r="D126" s="355"/>
      <c r="E126" s="534"/>
      <c r="F126" s="531"/>
      <c r="G126" s="341"/>
      <c r="H126" s="341"/>
      <c r="I126" s="341"/>
      <c r="J126" s="341"/>
      <c r="K126" s="341"/>
      <c r="L126" s="341"/>
      <c r="M126" s="341"/>
      <c r="N126" s="341"/>
      <c r="O126" s="341"/>
      <c r="P126" s="341"/>
      <c r="Q126" s="341"/>
      <c r="R126" s="341"/>
      <c r="S126" s="341"/>
      <c r="T126" s="341"/>
      <c r="U126" s="341"/>
      <c r="V126" s="341"/>
      <c r="W126" s="341"/>
      <c r="X126" s="341"/>
      <c r="Y126" s="341"/>
      <c r="Z126" s="341"/>
    </row>
    <row r="127" customHeight="1" spans="1:26">
      <c r="A127" s="341"/>
      <c r="B127" s="530"/>
      <c r="C127" s="535"/>
      <c r="D127" s="536"/>
      <c r="E127" s="537"/>
      <c r="F127" s="531"/>
      <c r="G127" s="341"/>
      <c r="H127" s="341"/>
      <c r="I127" s="341"/>
      <c r="J127" s="341"/>
      <c r="K127" s="341"/>
      <c r="L127" s="341"/>
      <c r="M127" s="341"/>
      <c r="N127" s="341"/>
      <c r="O127" s="341"/>
      <c r="P127" s="341"/>
      <c r="Q127" s="341"/>
      <c r="R127" s="341"/>
      <c r="S127" s="341"/>
      <c r="T127" s="341"/>
      <c r="U127" s="341"/>
      <c r="V127" s="341"/>
      <c r="W127" s="341"/>
      <c r="X127" s="341"/>
      <c r="Y127" s="341"/>
      <c r="Z127" s="341"/>
    </row>
    <row r="128" customHeight="1" spans="1:26">
      <c r="A128" s="341"/>
      <c r="B128" s="357"/>
      <c r="C128" s="363"/>
      <c r="D128" s="341"/>
      <c r="E128" s="341"/>
      <c r="F128" s="356"/>
      <c r="G128" s="341"/>
      <c r="H128" s="341"/>
      <c r="I128" s="341"/>
      <c r="J128" s="341"/>
      <c r="K128" s="341"/>
      <c r="L128" s="341"/>
      <c r="M128" s="341"/>
      <c r="N128" s="341"/>
      <c r="O128" s="341"/>
      <c r="P128" s="341"/>
      <c r="Q128" s="341"/>
      <c r="R128" s="341"/>
      <c r="S128" s="341"/>
      <c r="T128" s="341"/>
      <c r="U128" s="341"/>
      <c r="V128" s="341"/>
      <c r="W128" s="341"/>
      <c r="X128" s="341"/>
      <c r="Y128" s="341"/>
      <c r="Z128" s="341"/>
    </row>
    <row r="129" customHeight="1" spans="1:26">
      <c r="A129" s="341"/>
      <c r="B129" s="357"/>
      <c r="C129" s="364" t="s">
        <v>289</v>
      </c>
      <c r="D129" s="365"/>
      <c r="E129" s="366"/>
      <c r="F129" s="356"/>
      <c r="G129" s="341"/>
      <c r="H129" s="341"/>
      <c r="I129" s="341"/>
      <c r="J129" s="341"/>
      <c r="K129" s="341"/>
      <c r="L129" s="341"/>
      <c r="M129" s="341"/>
      <c r="N129" s="341"/>
      <c r="O129" s="341"/>
      <c r="P129" s="341"/>
      <c r="Q129" s="341"/>
      <c r="R129" s="341"/>
      <c r="S129" s="341"/>
      <c r="T129" s="341"/>
      <c r="U129" s="341"/>
      <c r="V129" s="341"/>
      <c r="W129" s="341"/>
      <c r="X129" s="341"/>
      <c r="Y129" s="341"/>
      <c r="Z129" s="341"/>
    </row>
    <row r="130" customHeight="1" spans="1:26">
      <c r="A130" s="341"/>
      <c r="B130" s="357"/>
      <c r="C130" s="363"/>
      <c r="D130" s="341"/>
      <c r="E130" s="341"/>
      <c r="F130" s="356"/>
      <c r="G130" s="341"/>
      <c r="H130" s="341"/>
      <c r="I130" s="341"/>
      <c r="J130" s="341"/>
      <c r="K130" s="341"/>
      <c r="L130" s="341"/>
      <c r="M130" s="341"/>
      <c r="N130" s="341"/>
      <c r="O130" s="341"/>
      <c r="P130" s="341"/>
      <c r="Q130" s="341"/>
      <c r="R130" s="341"/>
      <c r="S130" s="341"/>
      <c r="T130" s="341"/>
      <c r="U130" s="341"/>
      <c r="V130" s="341"/>
      <c r="W130" s="341"/>
      <c r="X130" s="341"/>
      <c r="Y130" s="341"/>
      <c r="Z130" s="341"/>
    </row>
    <row r="131" ht="32.15" customHeight="1" spans="1:26">
      <c r="A131" s="341"/>
      <c r="B131" s="367"/>
      <c r="C131" s="368" t="s">
        <v>290</v>
      </c>
      <c r="D131" s="831" t="s">
        <v>230</v>
      </c>
      <c r="E131" s="369" t="s">
        <v>229</v>
      </c>
      <c r="F131" s="356"/>
      <c r="G131" s="341"/>
      <c r="H131" s="341"/>
      <c r="I131" s="341"/>
      <c r="J131" s="341"/>
      <c r="K131" s="341"/>
      <c r="L131" s="341"/>
      <c r="M131" s="341"/>
      <c r="N131" s="341"/>
      <c r="O131" s="341"/>
      <c r="P131" s="341"/>
      <c r="Q131" s="341"/>
      <c r="R131" s="341"/>
      <c r="S131" s="341"/>
      <c r="T131" s="341"/>
      <c r="U131" s="341"/>
      <c r="V131" s="341"/>
      <c r="W131" s="341"/>
      <c r="X131" s="341"/>
      <c r="Y131" s="341"/>
      <c r="Z131" s="341"/>
    </row>
    <row r="132" ht="19.5" customHeight="1" spans="1:26">
      <c r="A132" s="341"/>
      <c r="B132" s="367"/>
      <c r="C132" s="538">
        <v>1</v>
      </c>
      <c r="D132" s="408" t="s">
        <v>310</v>
      </c>
      <c r="E132" s="511" t="s">
        <v>247</v>
      </c>
      <c r="F132" s="356"/>
      <c r="G132" s="341"/>
      <c r="H132" s="341"/>
      <c r="I132" s="341">
        <v>1</v>
      </c>
      <c r="J132" s="341">
        <v>9</v>
      </c>
      <c r="K132" s="341"/>
      <c r="L132" s="341"/>
      <c r="M132" s="341"/>
      <c r="N132" s="341"/>
      <c r="O132" s="341"/>
      <c r="P132" s="341"/>
      <c r="Q132" s="341"/>
      <c r="R132" s="341"/>
      <c r="S132" s="341"/>
      <c r="T132" s="341"/>
      <c r="U132" s="341"/>
      <c r="V132" s="341"/>
      <c r="W132" s="341"/>
      <c r="X132" s="341"/>
      <c r="Y132" s="341"/>
      <c r="Z132" s="341"/>
    </row>
    <row r="133" customHeight="1" spans="1:26">
      <c r="A133" s="341"/>
      <c r="B133" s="367"/>
      <c r="C133" s="538">
        <v>2</v>
      </c>
      <c r="D133" s="408" t="s">
        <v>311</v>
      </c>
      <c r="E133" s="539"/>
      <c r="F133" s="356"/>
      <c r="G133" s="341"/>
      <c r="H133" s="341"/>
      <c r="I133" s="341"/>
      <c r="J133" s="341"/>
      <c r="K133" s="341"/>
      <c r="L133" s="341"/>
      <c r="M133" s="341"/>
      <c r="N133" s="341"/>
      <c r="O133" s="341"/>
      <c r="P133" s="341"/>
      <c r="Q133" s="341"/>
      <c r="R133" s="341"/>
      <c r="S133" s="341"/>
      <c r="T133" s="341"/>
      <c r="U133" s="341"/>
      <c r="V133" s="341"/>
      <c r="W133" s="341"/>
      <c r="X133" s="341"/>
      <c r="Y133" s="341"/>
      <c r="Z133" s="341"/>
    </row>
    <row r="134" ht="32.25" customHeight="1" spans="1:26">
      <c r="A134" s="341"/>
      <c r="B134" s="367"/>
      <c r="C134" s="538">
        <v>3</v>
      </c>
      <c r="D134" s="408" t="s">
        <v>312</v>
      </c>
      <c r="E134" s="539"/>
      <c r="F134" s="356"/>
      <c r="G134" s="341"/>
      <c r="H134" s="341"/>
      <c r="I134" s="341"/>
      <c r="J134" s="341"/>
      <c r="K134" s="341"/>
      <c r="L134" s="341"/>
      <c r="M134" s="341"/>
      <c r="N134" s="341"/>
      <c r="O134" s="341"/>
      <c r="P134" s="341"/>
      <c r="Q134" s="341"/>
      <c r="R134" s="341"/>
      <c r="S134" s="341"/>
      <c r="T134" s="341"/>
      <c r="U134" s="341"/>
      <c r="V134" s="341"/>
      <c r="W134" s="341"/>
      <c r="X134" s="341"/>
      <c r="Y134" s="341"/>
      <c r="Z134" s="341"/>
    </row>
    <row r="135" ht="18" customHeight="1" spans="1:26">
      <c r="A135" s="341"/>
      <c r="B135" s="367"/>
      <c r="C135" s="370">
        <v>4</v>
      </c>
      <c r="D135" s="408" t="s">
        <v>313</v>
      </c>
      <c r="E135" s="540"/>
      <c r="F135" s="356"/>
      <c r="G135" s="341"/>
      <c r="H135" s="341"/>
      <c r="I135" s="341"/>
      <c r="J135" s="341"/>
      <c r="K135" s="341"/>
      <c r="L135" s="341"/>
      <c r="M135" s="341"/>
      <c r="N135" s="341"/>
      <c r="O135" s="341"/>
      <c r="P135" s="341"/>
      <c r="Q135" s="341"/>
      <c r="R135" s="341"/>
      <c r="S135" s="341"/>
      <c r="T135" s="341"/>
      <c r="U135" s="341"/>
      <c r="V135" s="341"/>
      <c r="W135" s="341"/>
      <c r="X135" s="341"/>
      <c r="Y135" s="341"/>
      <c r="Z135" s="341"/>
    </row>
    <row r="136" ht="18.75" customHeight="1" spans="1:26">
      <c r="A136" s="341"/>
      <c r="B136" s="374"/>
      <c r="C136" s="393"/>
      <c r="D136" s="393"/>
      <c r="E136" s="393"/>
      <c r="F136" s="362"/>
      <c r="G136" s="341"/>
      <c r="H136" s="341"/>
      <c r="I136" s="341"/>
      <c r="J136" s="341"/>
      <c r="K136" s="341"/>
      <c r="L136" s="341"/>
      <c r="M136" s="341"/>
      <c r="N136" s="341"/>
      <c r="O136" s="341"/>
      <c r="P136" s="341"/>
      <c r="Q136" s="341"/>
      <c r="R136" s="341"/>
      <c r="S136" s="341"/>
      <c r="T136" s="341"/>
      <c r="U136" s="341"/>
      <c r="V136" s="341"/>
      <c r="W136" s="341"/>
      <c r="X136" s="341"/>
      <c r="Y136" s="341"/>
      <c r="Z136" s="341"/>
    </row>
    <row r="137" ht="14.15" customHeight="1" spans="1:26">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row>
    <row r="138" ht="13.5" customHeight="1" spans="2:16">
      <c r="B138" s="377"/>
      <c r="C138" s="379" t="s">
        <v>314</v>
      </c>
      <c r="D138" s="379"/>
      <c r="E138" s="379"/>
      <c r="F138" s="448"/>
      <c r="G138" s="341"/>
      <c r="O138" s="340">
        <v>3</v>
      </c>
      <c r="P138" s="340">
        <v>12</v>
      </c>
    </row>
    <row r="139" ht="24" customHeight="1" spans="1:26">
      <c r="A139" s="341"/>
      <c r="B139" s="530"/>
      <c r="C139" s="355"/>
      <c r="D139" s="355"/>
      <c r="E139" s="355"/>
      <c r="F139" s="531"/>
      <c r="G139" s="389"/>
      <c r="H139" s="341"/>
      <c r="I139" s="341"/>
      <c r="J139" s="341"/>
      <c r="K139" s="341"/>
      <c r="L139" s="341"/>
      <c r="M139" s="341"/>
      <c r="N139" s="341"/>
      <c r="O139" s="341"/>
      <c r="P139" s="341"/>
      <c r="Q139" s="341"/>
      <c r="R139" s="341"/>
      <c r="S139" s="341"/>
      <c r="T139" s="341"/>
      <c r="U139" s="341"/>
      <c r="V139" s="341"/>
      <c r="W139" s="341"/>
      <c r="X139" s="341"/>
      <c r="Y139" s="341"/>
      <c r="Z139" s="341"/>
    </row>
    <row r="140" ht="10.5" customHeight="1" spans="1:26">
      <c r="A140" s="341"/>
      <c r="B140" s="530"/>
      <c r="C140" s="541" t="s">
        <v>315</v>
      </c>
      <c r="D140" s="542"/>
      <c r="E140" s="543"/>
      <c r="F140" s="531"/>
      <c r="G140" s="389"/>
      <c r="H140" s="341"/>
      <c r="I140" s="341"/>
      <c r="J140" s="341"/>
      <c r="K140" s="341"/>
      <c r="L140" s="341"/>
      <c r="M140" s="341"/>
      <c r="N140" s="341"/>
      <c r="O140" s="341"/>
      <c r="P140" s="341"/>
      <c r="Q140" s="341"/>
      <c r="R140" s="341"/>
      <c r="S140" s="341"/>
      <c r="T140" s="341"/>
      <c r="U140" s="341"/>
      <c r="V140" s="341"/>
      <c r="W140" s="341"/>
      <c r="X140" s="341"/>
      <c r="Y140" s="341"/>
      <c r="Z140" s="341"/>
    </row>
    <row r="141" ht="13.5" customHeight="1" spans="1:26">
      <c r="A141" s="341"/>
      <c r="B141" s="357"/>
      <c r="C141" s="363"/>
      <c r="D141" s="341"/>
      <c r="E141" s="341"/>
      <c r="F141" s="356"/>
      <c r="G141" s="389"/>
      <c r="H141" s="341"/>
      <c r="I141" s="341"/>
      <c r="J141" s="341"/>
      <c r="K141" s="341"/>
      <c r="L141" s="341"/>
      <c r="M141" s="341"/>
      <c r="N141" s="341"/>
      <c r="O141" s="341"/>
      <c r="P141" s="341"/>
      <c r="Q141" s="341"/>
      <c r="R141" s="341"/>
      <c r="S141" s="341"/>
      <c r="T141" s="341"/>
      <c r="U141" s="341"/>
      <c r="V141" s="341"/>
      <c r="W141" s="341"/>
      <c r="X141" s="341"/>
      <c r="Y141" s="341"/>
      <c r="Z141" s="341"/>
    </row>
    <row r="142" ht="13.5" customHeight="1" spans="1:26">
      <c r="A142" s="341"/>
      <c r="B142" s="357"/>
      <c r="C142" s="364" t="s">
        <v>289</v>
      </c>
      <c r="D142" s="365"/>
      <c r="E142" s="366"/>
      <c r="F142" s="356"/>
      <c r="G142" s="389"/>
      <c r="H142" s="341"/>
      <c r="I142" s="341"/>
      <c r="J142" s="341"/>
      <c r="K142" s="341"/>
      <c r="L142" s="341"/>
      <c r="M142" s="341"/>
      <c r="N142" s="341"/>
      <c r="O142" s="341"/>
      <c r="P142" s="341"/>
      <c r="Q142" s="341"/>
      <c r="R142" s="341"/>
      <c r="S142" s="341"/>
      <c r="T142" s="341"/>
      <c r="U142" s="341"/>
      <c r="V142" s="341"/>
      <c r="W142" s="341"/>
      <c r="X142" s="341"/>
      <c r="Y142" s="341"/>
      <c r="Z142" s="341"/>
    </row>
    <row r="143" ht="13.5" customHeight="1" spans="1:26">
      <c r="A143" s="341"/>
      <c r="B143" s="357"/>
      <c r="C143" s="363"/>
      <c r="D143" s="341"/>
      <c r="E143" s="341"/>
      <c r="F143" s="356"/>
      <c r="G143" s="389"/>
      <c r="H143" s="341"/>
      <c r="I143" s="341"/>
      <c r="J143" s="341"/>
      <c r="K143" s="341"/>
      <c r="L143" s="341"/>
      <c r="M143" s="341"/>
      <c r="N143" s="341"/>
      <c r="O143" s="341"/>
      <c r="P143" s="341"/>
      <c r="Q143" s="341"/>
      <c r="R143" s="341"/>
      <c r="S143" s="341"/>
      <c r="T143" s="341"/>
      <c r="U143" s="341"/>
      <c r="V143" s="341"/>
      <c r="W143" s="341"/>
      <c r="X143" s="341"/>
      <c r="Y143" s="341"/>
      <c r="Z143" s="341"/>
    </row>
    <row r="144" ht="32.25" customHeight="1" spans="1:26">
      <c r="A144" s="398"/>
      <c r="B144" s="367"/>
      <c r="C144" s="368" t="s">
        <v>290</v>
      </c>
      <c r="D144" s="831" t="s">
        <v>230</v>
      </c>
      <c r="E144" s="369" t="s">
        <v>229</v>
      </c>
      <c r="F144" s="356"/>
      <c r="G144" s="341"/>
      <c r="H144" s="341"/>
      <c r="I144" s="341"/>
      <c r="J144" s="341"/>
      <c r="K144" s="341"/>
      <c r="L144" s="341"/>
      <c r="M144" s="341"/>
      <c r="N144" s="341"/>
      <c r="O144" s="341"/>
      <c r="P144" s="341"/>
      <c r="Q144" s="341"/>
      <c r="R144" s="341"/>
      <c r="S144" s="341"/>
      <c r="T144" s="341"/>
      <c r="U144" s="341"/>
      <c r="V144" s="341"/>
      <c r="W144" s="341"/>
      <c r="X144" s="341"/>
      <c r="Y144" s="341"/>
      <c r="Z144" s="341"/>
    </row>
    <row r="145" ht="21" customHeight="1" spans="1:26">
      <c r="A145" s="341"/>
      <c r="B145" s="357"/>
      <c r="C145" s="370">
        <v>1</v>
      </c>
      <c r="D145" s="471" t="s">
        <v>316</v>
      </c>
      <c r="E145" s="511" t="s">
        <v>247</v>
      </c>
      <c r="F145" s="356"/>
      <c r="G145" s="341"/>
      <c r="H145" s="341"/>
      <c r="I145" s="341">
        <v>1</v>
      </c>
      <c r="J145" s="341">
        <v>10</v>
      </c>
      <c r="K145" s="341"/>
      <c r="L145" s="341"/>
      <c r="M145" s="341"/>
      <c r="N145" s="341"/>
      <c r="O145" s="341"/>
      <c r="P145" s="341"/>
      <c r="Q145" s="341"/>
      <c r="R145" s="341"/>
      <c r="S145" s="341"/>
      <c r="T145" s="341"/>
      <c r="U145" s="341"/>
      <c r="V145" s="341"/>
      <c r="W145" s="341"/>
      <c r="X145" s="341"/>
      <c r="Y145" s="341"/>
      <c r="Z145" s="341"/>
    </row>
    <row r="146" ht="23.15" customHeight="1" spans="1:26">
      <c r="A146" s="341"/>
      <c r="B146" s="357"/>
      <c r="C146" s="370">
        <v>4</v>
      </c>
      <c r="D146" s="471" t="s">
        <v>295</v>
      </c>
      <c r="E146" s="540"/>
      <c r="F146" s="356"/>
      <c r="G146" s="341"/>
      <c r="H146" s="341"/>
      <c r="I146" s="341"/>
      <c r="J146" s="341"/>
      <c r="K146" s="341"/>
      <c r="L146" s="341"/>
      <c r="M146" s="341"/>
      <c r="N146" s="341"/>
      <c r="O146" s="341"/>
      <c r="P146" s="341"/>
      <c r="Q146" s="341"/>
      <c r="R146" s="341"/>
      <c r="S146" s="341"/>
      <c r="T146" s="341"/>
      <c r="U146" s="341"/>
      <c r="V146" s="341"/>
      <c r="W146" s="341"/>
      <c r="X146" s="341"/>
      <c r="Y146" s="341"/>
      <c r="Z146" s="341"/>
    </row>
    <row r="147" ht="21" customHeight="1" spans="1:26">
      <c r="A147" s="341"/>
      <c r="B147" s="374"/>
      <c r="C147" s="393"/>
      <c r="D147" s="393"/>
      <c r="E147" s="393"/>
      <c r="F147" s="362"/>
      <c r="G147" s="341"/>
      <c r="H147" s="341"/>
      <c r="I147" s="341"/>
      <c r="J147" s="341"/>
      <c r="K147" s="341"/>
      <c r="L147" s="341"/>
      <c r="M147" s="341"/>
      <c r="N147" s="341"/>
      <c r="O147" s="341"/>
      <c r="P147" s="341"/>
      <c r="Q147" s="341"/>
      <c r="R147" s="341"/>
      <c r="S147" s="341"/>
      <c r="T147" s="341"/>
      <c r="U147" s="341"/>
      <c r="V147" s="341"/>
      <c r="W147" s="341"/>
      <c r="X147" s="341"/>
      <c r="Y147" s="341"/>
      <c r="Z147" s="341"/>
    </row>
    <row r="148" ht="13.5" customHeight="1" spans="1:26">
      <c r="A148" s="341"/>
      <c r="G148" s="341"/>
      <c r="H148" s="341"/>
      <c r="I148" s="341"/>
      <c r="J148" s="341"/>
      <c r="K148" s="341"/>
      <c r="L148" s="341"/>
      <c r="M148" s="341"/>
      <c r="N148" s="341"/>
      <c r="O148" s="341"/>
      <c r="P148" s="341"/>
      <c r="Q148" s="341"/>
      <c r="R148" s="341"/>
      <c r="S148" s="341"/>
      <c r="T148" s="341"/>
      <c r="U148" s="341"/>
      <c r="V148" s="341"/>
      <c r="W148" s="341"/>
      <c r="X148" s="341"/>
      <c r="Y148" s="341"/>
      <c r="Z148" s="341"/>
    </row>
    <row r="149" ht="13.5" customHeight="1" spans="1:26">
      <c r="A149" s="341"/>
      <c r="B149" s="465" t="s">
        <v>317</v>
      </c>
      <c r="C149" s="458"/>
      <c r="D149" s="458"/>
      <c r="E149" s="458"/>
      <c r="F149" s="459"/>
      <c r="G149" s="341"/>
      <c r="H149" s="341"/>
      <c r="I149" s="341"/>
      <c r="J149" s="341"/>
      <c r="K149" s="341"/>
      <c r="L149" s="341"/>
      <c r="M149" s="341"/>
      <c r="N149" s="341"/>
      <c r="O149" s="341">
        <v>1</v>
      </c>
      <c r="P149" s="341">
        <v>13</v>
      </c>
      <c r="Q149" s="341"/>
      <c r="R149" s="341"/>
      <c r="S149" s="341"/>
      <c r="T149" s="341"/>
      <c r="U149" s="341"/>
      <c r="V149" s="341"/>
      <c r="W149" s="341"/>
      <c r="X149" s="341"/>
      <c r="Y149" s="341"/>
      <c r="Z149" s="341"/>
    </row>
    <row r="150" ht="13.5" customHeight="1" spans="1:26">
      <c r="A150" s="341"/>
      <c r="B150" s="474"/>
      <c r="C150" s="475"/>
      <c r="D150" s="386"/>
      <c r="E150" s="386"/>
      <c r="F150" s="387"/>
      <c r="G150" s="341"/>
      <c r="H150" s="341"/>
      <c r="I150" s="341"/>
      <c r="J150" s="341"/>
      <c r="K150" s="341"/>
      <c r="L150" s="341"/>
      <c r="M150" s="341"/>
      <c r="N150" s="341"/>
      <c r="O150" s="341"/>
      <c r="P150" s="341"/>
      <c r="Q150" s="341"/>
      <c r="R150" s="341"/>
      <c r="S150" s="341"/>
      <c r="T150" s="341"/>
      <c r="U150" s="341"/>
      <c r="V150" s="341"/>
      <c r="W150" s="341"/>
      <c r="X150" s="341"/>
      <c r="Y150" s="341"/>
      <c r="Z150" s="341"/>
    </row>
    <row r="151" ht="13.5" customHeight="1" spans="1:26">
      <c r="A151" s="341"/>
      <c r="B151" s="357"/>
      <c r="C151" s="544" t="s">
        <v>260</v>
      </c>
      <c r="D151" s="386"/>
      <c r="E151" s="387"/>
      <c r="F151" s="356"/>
      <c r="G151" s="341"/>
      <c r="H151" s="341"/>
      <c r="I151" s="341"/>
      <c r="J151" s="341"/>
      <c r="K151" s="341"/>
      <c r="L151" s="341"/>
      <c r="M151" s="341"/>
      <c r="N151" s="341"/>
      <c r="O151" s="341"/>
      <c r="P151" s="341"/>
      <c r="Q151" s="341"/>
      <c r="R151" s="341"/>
      <c r="S151" s="341"/>
      <c r="T151" s="341"/>
      <c r="U151" s="341"/>
      <c r="V151" s="341"/>
      <c r="W151" s="341"/>
      <c r="X151" s="341"/>
      <c r="Y151" s="341"/>
      <c r="Z151" s="341"/>
    </row>
    <row r="152" ht="17.15" customHeight="1" spans="1:26">
      <c r="A152" s="341"/>
      <c r="B152" s="357"/>
      <c r="C152" s="545" t="s">
        <v>318</v>
      </c>
      <c r="D152" s="389"/>
      <c r="E152" s="390"/>
      <c r="F152" s="390"/>
      <c r="G152" s="341"/>
      <c r="H152" s="341"/>
      <c r="I152" s="341">
        <v>2</v>
      </c>
      <c r="J152" s="341">
        <v>11</v>
      </c>
      <c r="K152" s="341"/>
      <c r="L152" s="341"/>
      <c r="M152" s="341"/>
      <c r="N152" s="341"/>
      <c r="O152" s="341"/>
      <c r="P152" s="341"/>
      <c r="Q152" s="341"/>
      <c r="R152" s="341"/>
      <c r="S152" s="341"/>
      <c r="T152" s="341"/>
      <c r="U152" s="341"/>
      <c r="V152" s="341"/>
      <c r="W152" s="341"/>
      <c r="X152" s="341"/>
      <c r="Y152" s="341"/>
      <c r="Z152" s="341"/>
    </row>
    <row r="153" ht="13.5" customHeight="1" spans="1:26">
      <c r="A153" s="341"/>
      <c r="B153" s="357"/>
      <c r="C153" s="545" t="s">
        <v>262</v>
      </c>
      <c r="D153" s="389"/>
      <c r="E153" s="390"/>
      <c r="F153" s="390"/>
      <c r="G153" s="341"/>
      <c r="H153" s="341"/>
      <c r="I153" s="341"/>
      <c r="J153" s="341"/>
      <c r="K153" s="341"/>
      <c r="L153" s="341"/>
      <c r="M153" s="341"/>
      <c r="N153" s="341"/>
      <c r="O153" s="341"/>
      <c r="P153" s="341"/>
      <c r="Q153" s="341"/>
      <c r="R153" s="341"/>
      <c r="S153" s="341"/>
      <c r="T153" s="341"/>
      <c r="U153" s="341"/>
      <c r="V153" s="341"/>
      <c r="W153" s="341"/>
      <c r="X153" s="341"/>
      <c r="Y153" s="341"/>
      <c r="Z153" s="341"/>
    </row>
    <row r="154" ht="13.5" customHeight="1" spans="1:26">
      <c r="A154" s="341"/>
      <c r="B154" s="357"/>
      <c r="C154" s="392"/>
      <c r="D154" s="426"/>
      <c r="E154" s="427"/>
      <c r="F154" s="356"/>
      <c r="G154" s="341"/>
      <c r="H154" s="341"/>
      <c r="I154" s="341"/>
      <c r="J154" s="341"/>
      <c r="K154" s="341"/>
      <c r="L154" s="341"/>
      <c r="M154" s="341"/>
      <c r="N154" s="341"/>
      <c r="O154" s="341"/>
      <c r="P154" s="341"/>
      <c r="Q154" s="341"/>
      <c r="R154" s="341"/>
      <c r="S154" s="341"/>
      <c r="T154" s="341"/>
      <c r="U154" s="341"/>
      <c r="V154" s="341"/>
      <c r="W154" s="341"/>
      <c r="X154" s="341"/>
      <c r="Y154" s="341"/>
      <c r="Z154" s="341"/>
    </row>
    <row r="155" ht="13.5" customHeight="1" spans="1:26">
      <c r="A155" s="341"/>
      <c r="B155" s="357"/>
      <c r="C155" s="363"/>
      <c r="D155" s="341"/>
      <c r="E155" s="341"/>
      <c r="F155" s="356"/>
      <c r="G155" s="341"/>
      <c r="H155" s="341"/>
      <c r="I155" s="341"/>
      <c r="J155" s="341"/>
      <c r="K155" s="341"/>
      <c r="L155" s="341"/>
      <c r="M155" s="341"/>
      <c r="N155" s="341"/>
      <c r="O155" s="341"/>
      <c r="P155" s="341"/>
      <c r="Q155" s="341"/>
      <c r="R155" s="341"/>
      <c r="S155" s="341"/>
      <c r="T155" s="341"/>
      <c r="U155" s="341"/>
      <c r="V155" s="341"/>
      <c r="W155" s="341"/>
      <c r="X155" s="341"/>
      <c r="Y155" s="341"/>
      <c r="Z155" s="341"/>
    </row>
    <row r="156" ht="13.5" customHeight="1" spans="1:26">
      <c r="A156" s="341"/>
      <c r="B156" s="357"/>
      <c r="C156" s="364" t="s">
        <v>319</v>
      </c>
      <c r="D156" s="365"/>
      <c r="E156" s="366"/>
      <c r="F156" s="356"/>
      <c r="G156" s="341"/>
      <c r="H156" s="341"/>
      <c r="I156" s="341"/>
      <c r="J156" s="341"/>
      <c r="K156" s="341"/>
      <c r="L156" s="341"/>
      <c r="M156" s="341"/>
      <c r="N156" s="341"/>
      <c r="O156" s="341"/>
      <c r="P156" s="341"/>
      <c r="Q156" s="341"/>
      <c r="R156" s="341"/>
      <c r="S156" s="341"/>
      <c r="T156" s="341"/>
      <c r="U156" s="341"/>
      <c r="V156" s="341"/>
      <c r="W156" s="341"/>
      <c r="X156" s="341"/>
      <c r="Y156" s="341"/>
      <c r="Z156" s="341"/>
    </row>
    <row r="157" ht="13.5" customHeight="1" spans="1:26">
      <c r="A157" s="341"/>
      <c r="B157" s="357"/>
      <c r="C157" s="363"/>
      <c r="D157" s="341"/>
      <c r="E157" s="341"/>
      <c r="F157" s="356"/>
      <c r="G157" s="341"/>
      <c r="H157" s="341"/>
      <c r="I157" s="341"/>
      <c r="J157" s="341"/>
      <c r="K157" s="341"/>
      <c r="L157" s="341"/>
      <c r="M157" s="341"/>
      <c r="N157" s="341"/>
      <c r="O157" s="341"/>
      <c r="P157" s="341"/>
      <c r="Q157" s="341"/>
      <c r="R157" s="341"/>
      <c r="S157" s="341"/>
      <c r="T157" s="341"/>
      <c r="U157" s="341"/>
      <c r="V157" s="341"/>
      <c r="W157" s="341"/>
      <c r="X157" s="341"/>
      <c r="Y157" s="341"/>
      <c r="Z157" s="341"/>
    </row>
    <row r="158" ht="34" customHeight="1" spans="1:26">
      <c r="A158" s="341"/>
      <c r="B158" s="367"/>
      <c r="C158" s="368" t="s">
        <v>290</v>
      </c>
      <c r="D158" s="831" t="s">
        <v>230</v>
      </c>
      <c r="E158" s="369" t="s">
        <v>229</v>
      </c>
      <c r="F158" s="356"/>
      <c r="G158" s="341"/>
      <c r="H158" s="341"/>
      <c r="I158" s="341">
        <v>3</v>
      </c>
      <c r="J158" s="341">
        <v>12</v>
      </c>
      <c r="K158" s="341"/>
      <c r="L158" s="341"/>
      <c r="M158" s="341"/>
      <c r="N158" s="341"/>
      <c r="O158" s="341"/>
      <c r="P158" s="341"/>
      <c r="Q158" s="341"/>
      <c r="R158" s="341"/>
      <c r="S158" s="341"/>
      <c r="T158" s="341"/>
      <c r="U158" s="341"/>
      <c r="V158" s="341"/>
      <c r="W158" s="341"/>
      <c r="X158" s="341"/>
      <c r="Y158" s="341"/>
      <c r="Z158" s="341"/>
    </row>
    <row r="159" ht="13.5" customHeight="1" spans="1:26">
      <c r="A159" s="341"/>
      <c r="B159" s="367"/>
      <c r="C159" s="370">
        <v>1</v>
      </c>
      <c r="D159" s="394" t="s">
        <v>320</v>
      </c>
      <c r="E159" s="546" t="s">
        <v>268</v>
      </c>
      <c r="F159" s="356"/>
      <c r="G159" s="341"/>
      <c r="H159" s="341"/>
      <c r="I159" s="341"/>
      <c r="J159" s="341"/>
      <c r="K159" s="341"/>
      <c r="L159" s="341"/>
      <c r="M159" s="341"/>
      <c r="N159" s="341"/>
      <c r="O159" s="341"/>
      <c r="P159" s="341"/>
      <c r="Q159" s="341"/>
      <c r="R159" s="341"/>
      <c r="S159" s="341"/>
      <c r="T159" s="341"/>
      <c r="U159" s="341"/>
      <c r="V159" s="341"/>
      <c r="W159" s="341"/>
      <c r="X159" s="341"/>
      <c r="Y159" s="341"/>
      <c r="Z159" s="341"/>
    </row>
    <row r="160" ht="13.5" customHeight="1" spans="1:26">
      <c r="A160" s="341"/>
      <c r="B160" s="367"/>
      <c r="C160" s="370">
        <v>2</v>
      </c>
      <c r="D160" s="394" t="s">
        <v>321</v>
      </c>
      <c r="E160" s="384"/>
      <c r="F160" s="356"/>
      <c r="G160" s="341"/>
      <c r="H160" s="341"/>
      <c r="I160" s="341"/>
      <c r="J160" s="341"/>
      <c r="K160" s="341"/>
      <c r="L160" s="341"/>
      <c r="M160" s="341"/>
      <c r="N160" s="341"/>
      <c r="O160" s="341"/>
      <c r="P160" s="341"/>
      <c r="Q160" s="341"/>
      <c r="R160" s="341"/>
      <c r="S160" s="341"/>
      <c r="T160" s="341"/>
      <c r="U160" s="341"/>
      <c r="V160" s="341"/>
      <c r="W160" s="341"/>
      <c r="X160" s="341"/>
      <c r="Y160" s="341"/>
      <c r="Z160" s="341"/>
    </row>
    <row r="161" ht="13.5" customHeight="1" spans="1:26">
      <c r="A161" s="341"/>
      <c r="B161" s="367"/>
      <c r="C161" s="370">
        <v>3</v>
      </c>
      <c r="D161" s="394" t="s">
        <v>322</v>
      </c>
      <c r="E161" s="384"/>
      <c r="F161" s="356"/>
      <c r="G161" s="341"/>
      <c r="H161" s="341"/>
      <c r="I161" s="341"/>
      <c r="J161" s="341"/>
      <c r="K161" s="341"/>
      <c r="L161" s="341"/>
      <c r="M161" s="341"/>
      <c r="N161" s="341"/>
      <c r="O161" s="341"/>
      <c r="P161" s="341"/>
      <c r="Q161" s="341"/>
      <c r="R161" s="341"/>
      <c r="S161" s="341"/>
      <c r="T161" s="341"/>
      <c r="U161" s="341"/>
      <c r="V161" s="341"/>
      <c r="W161" s="341"/>
      <c r="X161" s="341"/>
      <c r="Y161" s="341"/>
      <c r="Z161" s="341"/>
    </row>
    <row r="162" ht="25" customHeight="1" spans="1:26">
      <c r="A162" s="341"/>
      <c r="B162" s="367"/>
      <c r="C162" s="370">
        <v>4</v>
      </c>
      <c r="D162" s="394" t="s">
        <v>323</v>
      </c>
      <c r="E162" s="373"/>
      <c r="F162" s="356"/>
      <c r="G162" s="341"/>
      <c r="H162" s="341"/>
      <c r="I162" s="341"/>
      <c r="J162" s="341"/>
      <c r="K162" s="341"/>
      <c r="L162" s="341"/>
      <c r="M162" s="341"/>
      <c r="N162" s="341"/>
      <c r="O162" s="341"/>
      <c r="P162" s="341"/>
      <c r="Q162" s="341"/>
      <c r="R162" s="341"/>
      <c r="S162" s="341"/>
      <c r="T162" s="341"/>
      <c r="U162" s="341"/>
      <c r="V162" s="341"/>
      <c r="W162" s="341"/>
      <c r="X162" s="341"/>
      <c r="Y162" s="341"/>
      <c r="Z162" s="341"/>
    </row>
    <row r="163" ht="13.5" customHeight="1" spans="1:26">
      <c r="A163" s="341"/>
      <c r="B163" s="374"/>
      <c r="C163" s="375"/>
      <c r="D163" s="376"/>
      <c r="E163" s="375"/>
      <c r="F163" s="362"/>
      <c r="G163" s="341"/>
      <c r="H163" s="341"/>
      <c r="I163" s="341"/>
      <c r="J163" s="341"/>
      <c r="K163" s="341"/>
      <c r="L163" s="341"/>
      <c r="M163" s="341"/>
      <c r="N163" s="341"/>
      <c r="O163" s="341"/>
      <c r="P163" s="341"/>
      <c r="Q163" s="341"/>
      <c r="R163" s="341"/>
      <c r="S163" s="341"/>
      <c r="T163" s="341"/>
      <c r="U163" s="341"/>
      <c r="V163" s="341"/>
      <c r="W163" s="341"/>
      <c r="X163" s="341"/>
      <c r="Y163" s="341"/>
      <c r="Z163" s="341"/>
    </row>
    <row r="164" ht="13.5" customHeight="1" spans="1:26">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row>
    <row r="165" ht="4.5" customHeight="1" spans="1:26">
      <c r="A165" s="341"/>
      <c r="G165" s="341"/>
      <c r="H165" s="341"/>
      <c r="I165" s="341"/>
      <c r="J165" s="341"/>
      <c r="K165" s="341"/>
      <c r="L165" s="341"/>
      <c r="M165" s="341"/>
      <c r="N165" s="341"/>
      <c r="O165" s="341"/>
      <c r="P165" s="341"/>
      <c r="Q165" s="341"/>
      <c r="R165" s="341"/>
      <c r="S165" s="341"/>
      <c r="T165" s="341"/>
      <c r="U165" s="341"/>
      <c r="V165" s="341"/>
      <c r="W165" s="341"/>
      <c r="X165" s="341"/>
      <c r="Y165" s="341"/>
      <c r="Z165" s="341"/>
    </row>
    <row r="166" ht="13.5" customHeight="1" spans="1:26">
      <c r="A166" s="341"/>
      <c r="B166" s="464" t="s">
        <v>324</v>
      </c>
      <c r="C166" s="547"/>
      <c r="D166" s="547"/>
      <c r="E166" s="547"/>
      <c r="F166" s="548"/>
      <c r="G166" s="341"/>
      <c r="H166" s="341"/>
      <c r="I166" s="341"/>
      <c r="J166" s="341"/>
      <c r="K166" s="341"/>
      <c r="L166" s="341"/>
      <c r="M166" s="341"/>
      <c r="N166" s="341"/>
      <c r="O166" s="341">
        <v>1</v>
      </c>
      <c r="P166" s="341">
        <v>14</v>
      </c>
      <c r="Q166" s="341"/>
      <c r="R166" s="341"/>
      <c r="S166" s="341"/>
      <c r="T166" s="341"/>
      <c r="U166" s="341"/>
      <c r="V166" s="341"/>
      <c r="W166" s="341"/>
      <c r="X166" s="341"/>
      <c r="Y166" s="341"/>
      <c r="Z166" s="341"/>
    </row>
    <row r="167" ht="21" customHeight="1" spans="1:26">
      <c r="A167" s="341"/>
      <c r="B167" s="357"/>
      <c r="C167" s="549" t="s">
        <v>325</v>
      </c>
      <c r="D167" s="447"/>
      <c r="E167" s="344"/>
      <c r="F167" s="356"/>
      <c r="G167" s="341"/>
      <c r="H167" s="341"/>
      <c r="I167" s="341"/>
      <c r="J167" s="341"/>
      <c r="K167" s="341"/>
      <c r="L167" s="341"/>
      <c r="M167" s="341"/>
      <c r="N167" s="341"/>
      <c r="O167" s="341"/>
      <c r="P167" s="341"/>
      <c r="Q167" s="341"/>
      <c r="R167" s="341"/>
      <c r="S167" s="341"/>
      <c r="T167" s="341"/>
      <c r="U167" s="341"/>
      <c r="V167" s="341"/>
      <c r="W167" s="341"/>
      <c r="X167" s="341"/>
      <c r="Y167" s="341"/>
      <c r="Z167" s="341"/>
    </row>
    <row r="168" ht="13.5" customHeight="1" spans="1:26">
      <c r="A168" s="341"/>
      <c r="B168" s="360"/>
      <c r="C168" s="361"/>
      <c r="D168" s="361"/>
      <c r="E168" s="361"/>
      <c r="F168" s="362"/>
      <c r="G168" s="341"/>
      <c r="H168" s="341"/>
      <c r="I168" s="341"/>
      <c r="J168" s="341"/>
      <c r="K168" s="341"/>
      <c r="L168" s="341"/>
      <c r="M168" s="341"/>
      <c r="N168" s="341"/>
      <c r="O168" s="341"/>
      <c r="P168" s="341"/>
      <c r="Q168" s="341"/>
      <c r="R168" s="341"/>
      <c r="S168" s="341"/>
      <c r="T168" s="341"/>
      <c r="U168" s="341"/>
      <c r="V168" s="341"/>
      <c r="W168" s="341"/>
      <c r="X168" s="341"/>
      <c r="Y168" s="341"/>
      <c r="Z168" s="341"/>
    </row>
    <row r="169" ht="13.5" customHeight="1" spans="2:7">
      <c r="B169" s="344"/>
      <c r="C169" s="344"/>
      <c r="D169" s="344"/>
      <c r="E169" s="344"/>
      <c r="F169" s="341"/>
      <c r="G169" s="341"/>
    </row>
    <row r="170" ht="13.5" customHeight="1" spans="2:7">
      <c r="B170" s="377"/>
      <c r="C170" s="379" t="s">
        <v>326</v>
      </c>
      <c r="D170" s="379"/>
      <c r="E170" s="379"/>
      <c r="F170" s="448"/>
      <c r="G170" s="341"/>
    </row>
    <row r="171" ht="13.5" customHeight="1" spans="2:7">
      <c r="B171" s="357"/>
      <c r="C171" s="363"/>
      <c r="D171" s="341"/>
      <c r="E171" s="341"/>
      <c r="F171" s="356"/>
      <c r="G171" s="341"/>
    </row>
    <row r="172" ht="13.5" customHeight="1" spans="1:26">
      <c r="A172" s="341"/>
      <c r="B172" s="357"/>
      <c r="C172" s="420" t="s">
        <v>289</v>
      </c>
      <c r="D172" s="421"/>
      <c r="E172" s="421"/>
      <c r="F172" s="422"/>
      <c r="G172" s="341"/>
      <c r="H172" s="341"/>
      <c r="I172" s="341"/>
      <c r="J172" s="341"/>
      <c r="K172" s="341"/>
      <c r="L172" s="341"/>
      <c r="M172" s="341"/>
      <c r="N172" s="341"/>
      <c r="O172" s="341"/>
      <c r="P172" s="341"/>
      <c r="Q172" s="341"/>
      <c r="R172" s="341"/>
      <c r="S172" s="341"/>
      <c r="T172" s="341"/>
      <c r="U172" s="341"/>
      <c r="V172" s="341"/>
      <c r="W172" s="341"/>
      <c r="X172" s="341"/>
      <c r="Y172" s="341"/>
      <c r="Z172" s="341"/>
    </row>
    <row r="173" ht="13.5" customHeight="1" spans="1:26">
      <c r="A173" s="341"/>
      <c r="B173" s="357"/>
      <c r="C173" s="363"/>
      <c r="D173" s="341"/>
      <c r="E173" s="341"/>
      <c r="F173" s="356"/>
      <c r="G173" s="341"/>
      <c r="H173" s="341"/>
      <c r="I173" s="341"/>
      <c r="J173" s="341"/>
      <c r="K173" s="341"/>
      <c r="L173" s="341"/>
      <c r="M173" s="341"/>
      <c r="N173" s="341"/>
      <c r="O173" s="341"/>
      <c r="P173" s="341"/>
      <c r="Q173" s="341"/>
      <c r="R173" s="341"/>
      <c r="S173" s="341"/>
      <c r="T173" s="341"/>
      <c r="U173" s="341"/>
      <c r="V173" s="341"/>
      <c r="W173" s="341"/>
      <c r="X173" s="341"/>
      <c r="Y173" s="341"/>
      <c r="Z173" s="341"/>
    </row>
    <row r="174" ht="13.5" customHeight="1" spans="1:26">
      <c r="A174" s="341"/>
      <c r="B174" s="367"/>
      <c r="C174" s="368" t="s">
        <v>290</v>
      </c>
      <c r="D174" s="831" t="s">
        <v>230</v>
      </c>
      <c r="E174" s="369" t="s">
        <v>229</v>
      </c>
      <c r="F174" s="356"/>
      <c r="G174" s="341"/>
      <c r="H174" s="341"/>
      <c r="I174" s="341"/>
      <c r="J174" s="341"/>
      <c r="K174" s="341"/>
      <c r="L174" s="341"/>
      <c r="M174" s="341"/>
      <c r="N174" s="341"/>
      <c r="O174" s="341"/>
      <c r="P174" s="341"/>
      <c r="Q174" s="341"/>
      <c r="R174" s="341"/>
      <c r="S174" s="341"/>
      <c r="T174" s="341"/>
      <c r="U174" s="341"/>
      <c r="V174" s="341"/>
      <c r="W174" s="341"/>
      <c r="X174" s="341"/>
      <c r="Y174" s="341"/>
      <c r="Z174" s="341"/>
    </row>
    <row r="175" customHeight="1" spans="1:26">
      <c r="A175" s="341"/>
      <c r="B175" s="367"/>
      <c r="C175" s="370">
        <v>1</v>
      </c>
      <c r="D175" s="833" t="s">
        <v>291</v>
      </c>
      <c r="E175" s="511" t="s">
        <v>275</v>
      </c>
      <c r="F175" s="356"/>
      <c r="G175" s="341"/>
      <c r="H175" s="341"/>
      <c r="I175" s="341"/>
      <c r="J175" s="341"/>
      <c r="K175" s="341"/>
      <c r="L175" s="341"/>
      <c r="M175" s="341"/>
      <c r="N175" s="341"/>
      <c r="O175" s="341"/>
      <c r="P175" s="341"/>
      <c r="Q175" s="341"/>
      <c r="R175" s="341"/>
      <c r="S175" s="341"/>
      <c r="T175" s="341"/>
      <c r="U175" s="341"/>
      <c r="V175" s="341"/>
      <c r="W175" s="341"/>
      <c r="X175" s="341"/>
      <c r="Y175" s="341"/>
      <c r="Z175" s="341"/>
    </row>
    <row r="176" customHeight="1" spans="1:26">
      <c r="A176" s="341"/>
      <c r="B176" s="367"/>
      <c r="C176" s="370">
        <v>4</v>
      </c>
      <c r="D176" s="833" t="s">
        <v>295</v>
      </c>
      <c r="E176" s="540"/>
      <c r="F176" s="356"/>
      <c r="G176" s="341"/>
      <c r="H176" s="341"/>
      <c r="I176" s="341"/>
      <c r="J176" s="341"/>
      <c r="K176" s="341"/>
      <c r="L176" s="341"/>
      <c r="M176" s="341"/>
      <c r="N176" s="341"/>
      <c r="O176" s="341"/>
      <c r="P176" s="341"/>
      <c r="Q176" s="341"/>
      <c r="R176" s="341"/>
      <c r="S176" s="341"/>
      <c r="T176" s="341"/>
      <c r="U176" s="341"/>
      <c r="V176" s="341"/>
      <c r="W176" s="341"/>
      <c r="X176" s="341"/>
      <c r="Y176" s="341"/>
      <c r="Z176" s="341"/>
    </row>
    <row r="177" customHeight="1" spans="1:26">
      <c r="A177" s="341"/>
      <c r="B177" s="374"/>
      <c r="C177" s="393"/>
      <c r="D177" s="393"/>
      <c r="E177" s="393"/>
      <c r="F177" s="362"/>
      <c r="G177" s="341"/>
      <c r="H177" s="341"/>
      <c r="I177" s="341"/>
      <c r="J177" s="341"/>
      <c r="K177" s="341"/>
      <c r="L177" s="341"/>
      <c r="M177" s="341"/>
      <c r="N177" s="341"/>
      <c r="O177" s="341"/>
      <c r="P177" s="341"/>
      <c r="Q177" s="341"/>
      <c r="R177" s="341"/>
      <c r="S177" s="341"/>
      <c r="T177" s="341"/>
      <c r="U177" s="341"/>
      <c r="V177" s="341"/>
      <c r="W177" s="341"/>
      <c r="X177" s="341"/>
      <c r="Y177" s="341"/>
      <c r="Z177" s="341"/>
    </row>
    <row r="178" customHeight="1" spans="1:26">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row>
    <row r="179" customHeight="1" spans="1:26">
      <c r="A179" s="341"/>
      <c r="B179" s="377"/>
      <c r="C179" s="379" t="s">
        <v>327</v>
      </c>
      <c r="D179" s="379"/>
      <c r="E179" s="379"/>
      <c r="F179" s="448"/>
      <c r="G179" s="341"/>
      <c r="H179" s="341"/>
      <c r="I179" s="341"/>
      <c r="J179" s="341"/>
      <c r="K179" s="341"/>
      <c r="L179" s="341"/>
      <c r="M179" s="341"/>
      <c r="N179" s="341"/>
      <c r="O179" s="341">
        <v>2</v>
      </c>
      <c r="P179" s="341">
        <v>15</v>
      </c>
      <c r="Q179" s="341"/>
      <c r="R179" s="341"/>
      <c r="S179" s="341"/>
      <c r="T179" s="341"/>
      <c r="U179" s="341"/>
      <c r="V179" s="341"/>
      <c r="W179" s="341"/>
      <c r="X179" s="341"/>
      <c r="Y179" s="341"/>
      <c r="Z179" s="341"/>
    </row>
    <row r="180" ht="13.5" customHeight="1" spans="1:26">
      <c r="A180" s="341"/>
      <c r="B180" s="357"/>
      <c r="C180" s="363"/>
      <c r="D180" s="341"/>
      <c r="E180" s="341"/>
      <c r="F180" s="356"/>
      <c r="G180" s="341"/>
      <c r="H180" s="341"/>
      <c r="I180" s="341"/>
      <c r="J180" s="341"/>
      <c r="K180" s="341"/>
      <c r="L180" s="341"/>
      <c r="M180" s="341"/>
      <c r="N180" s="341"/>
      <c r="O180" s="341"/>
      <c r="P180" s="341"/>
      <c r="Q180" s="341"/>
      <c r="R180" s="341"/>
      <c r="S180" s="341"/>
      <c r="T180" s="341"/>
      <c r="U180" s="341"/>
      <c r="V180" s="341"/>
      <c r="W180" s="341"/>
      <c r="X180" s="341"/>
      <c r="Y180" s="341"/>
      <c r="Z180" s="341"/>
    </row>
    <row r="181" ht="13.5" customHeight="1" spans="1:26">
      <c r="A181" s="341"/>
      <c r="B181" s="357"/>
      <c r="C181" s="420" t="s">
        <v>289</v>
      </c>
      <c r="D181" s="421"/>
      <c r="E181" s="422"/>
      <c r="F181" s="356"/>
      <c r="G181" s="341"/>
      <c r="H181" s="341"/>
      <c r="I181" s="341"/>
      <c r="J181" s="341"/>
      <c r="K181" s="341"/>
      <c r="L181" s="341"/>
      <c r="M181" s="341"/>
      <c r="N181" s="341"/>
      <c r="O181" s="341"/>
      <c r="P181" s="341"/>
      <c r="Q181" s="341"/>
      <c r="R181" s="341"/>
      <c r="S181" s="341"/>
      <c r="T181" s="341"/>
      <c r="U181" s="341"/>
      <c r="V181" s="341"/>
      <c r="W181" s="341"/>
      <c r="X181" s="341"/>
      <c r="Y181" s="341"/>
      <c r="Z181" s="341"/>
    </row>
    <row r="182" ht="24.75" customHeight="1" spans="1:26">
      <c r="A182" s="341"/>
      <c r="B182" s="357"/>
      <c r="C182" s="363"/>
      <c r="D182" s="341"/>
      <c r="E182" s="341"/>
      <c r="F182" s="356"/>
      <c r="G182" s="341"/>
      <c r="H182" s="341"/>
      <c r="I182" s="341"/>
      <c r="J182" s="341">
        <v>3</v>
      </c>
      <c r="K182" s="341">
        <v>14</v>
      </c>
      <c r="L182" s="341"/>
      <c r="M182" s="341"/>
      <c r="N182" s="341"/>
      <c r="O182" s="341"/>
      <c r="P182" s="341"/>
      <c r="Q182" s="341"/>
      <c r="R182" s="341"/>
      <c r="S182" s="341"/>
      <c r="T182" s="341"/>
      <c r="U182" s="341"/>
      <c r="V182" s="341"/>
      <c r="W182" s="341"/>
      <c r="X182" s="341"/>
      <c r="Y182" s="341"/>
      <c r="Z182" s="341"/>
    </row>
    <row r="183" ht="13.5" customHeight="1" spans="1:26">
      <c r="A183" s="341"/>
      <c r="B183" s="367"/>
      <c r="C183" s="368" t="s">
        <v>290</v>
      </c>
      <c r="D183" s="831" t="s">
        <v>230</v>
      </c>
      <c r="E183" s="369" t="s">
        <v>229</v>
      </c>
      <c r="F183" s="356"/>
      <c r="G183" s="341"/>
      <c r="H183" s="341"/>
      <c r="I183" s="341"/>
      <c r="J183" s="341"/>
      <c r="K183" s="341"/>
      <c r="L183" s="341"/>
      <c r="M183" s="341"/>
      <c r="N183" s="341"/>
      <c r="O183" s="341"/>
      <c r="P183" s="341"/>
      <c r="Q183" s="341"/>
      <c r="R183" s="341"/>
      <c r="S183" s="341"/>
      <c r="T183" s="341"/>
      <c r="U183" s="341"/>
      <c r="V183" s="341"/>
      <c r="W183" s="341"/>
      <c r="X183" s="341"/>
      <c r="Y183" s="341"/>
      <c r="Z183" s="341"/>
    </row>
    <row r="184" ht="13.5" customHeight="1" spans="1:26">
      <c r="A184" s="341"/>
      <c r="B184" s="367"/>
      <c r="C184" s="370">
        <v>1</v>
      </c>
      <c r="D184" s="833" t="s">
        <v>291</v>
      </c>
      <c r="E184" s="511" t="s">
        <v>275</v>
      </c>
      <c r="F184" s="356"/>
      <c r="G184" s="341"/>
      <c r="H184" s="341"/>
      <c r="I184" s="341"/>
      <c r="J184" s="341"/>
      <c r="K184" s="341"/>
      <c r="L184" s="341"/>
      <c r="M184" s="341"/>
      <c r="N184" s="341"/>
      <c r="O184" s="341"/>
      <c r="P184" s="341"/>
      <c r="Q184" s="341"/>
      <c r="R184" s="341"/>
      <c r="S184" s="341"/>
      <c r="T184" s="341"/>
      <c r="U184" s="341"/>
      <c r="V184" s="341"/>
      <c r="W184" s="341"/>
      <c r="X184" s="341"/>
      <c r="Y184" s="341"/>
      <c r="Z184" s="341"/>
    </row>
    <row r="185" ht="21" customHeight="1" spans="1:26">
      <c r="A185" s="341"/>
      <c r="B185" s="367"/>
      <c r="C185" s="370">
        <v>4</v>
      </c>
      <c r="D185" s="833" t="s">
        <v>295</v>
      </c>
      <c r="E185" s="540"/>
      <c r="F185" s="356"/>
      <c r="G185" s="341"/>
      <c r="H185" s="341"/>
      <c r="I185" s="341"/>
      <c r="J185" s="341"/>
      <c r="K185" s="341"/>
      <c r="L185" s="341"/>
      <c r="M185" s="341"/>
      <c r="N185" s="341"/>
      <c r="O185" s="341"/>
      <c r="P185" s="341"/>
      <c r="Q185" s="341"/>
      <c r="R185" s="341"/>
      <c r="S185" s="341"/>
      <c r="T185" s="341"/>
      <c r="U185" s="341"/>
      <c r="V185" s="341"/>
      <c r="W185" s="341"/>
      <c r="X185" s="341"/>
      <c r="Y185" s="341"/>
      <c r="Z185" s="341"/>
    </row>
    <row r="186" ht="21" customHeight="1" spans="1:26">
      <c r="A186" s="341"/>
      <c r="B186" s="374"/>
      <c r="C186" s="393"/>
      <c r="D186" s="393"/>
      <c r="E186" s="393"/>
      <c r="F186" s="362"/>
      <c r="G186" s="341"/>
      <c r="H186" s="341"/>
      <c r="I186" s="341"/>
      <c r="J186" s="341"/>
      <c r="K186" s="341"/>
      <c r="L186" s="341"/>
      <c r="M186" s="341"/>
      <c r="N186" s="341"/>
      <c r="O186" s="341"/>
      <c r="P186" s="341"/>
      <c r="Q186" s="341"/>
      <c r="R186" s="341"/>
      <c r="S186" s="341"/>
      <c r="T186" s="341"/>
      <c r="U186" s="341"/>
      <c r="V186" s="341"/>
      <c r="W186" s="341"/>
      <c r="X186" s="341"/>
      <c r="Y186" s="341"/>
      <c r="Z186" s="341"/>
    </row>
    <row r="187" ht="21" customHeight="1" spans="1:26">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row>
    <row r="188" ht="21" customHeight="1" spans="1:26">
      <c r="A188" s="341"/>
      <c r="B188" s="377"/>
      <c r="C188" s="379" t="s">
        <v>328</v>
      </c>
      <c r="D188" s="379"/>
      <c r="E188" s="379"/>
      <c r="F188" s="448"/>
      <c r="G188" s="341"/>
      <c r="H188" s="341"/>
      <c r="I188" s="341"/>
      <c r="J188" s="341"/>
      <c r="K188" s="341"/>
      <c r="L188" s="341"/>
      <c r="M188" s="341"/>
      <c r="N188" s="341"/>
      <c r="O188" s="341">
        <v>3</v>
      </c>
      <c r="P188" s="341">
        <v>16</v>
      </c>
      <c r="Q188" s="341"/>
      <c r="R188" s="341"/>
      <c r="S188" s="341"/>
      <c r="T188" s="341"/>
      <c r="U188" s="341"/>
      <c r="V188" s="341"/>
      <c r="W188" s="341"/>
      <c r="X188" s="341"/>
      <c r="Y188" s="341"/>
      <c r="Z188" s="341"/>
    </row>
    <row r="189" ht="13.5" customHeight="1" spans="1:26">
      <c r="A189" s="341"/>
      <c r="B189" s="357"/>
      <c r="C189" s="363"/>
      <c r="D189" s="341"/>
      <c r="E189" s="341"/>
      <c r="F189" s="356"/>
      <c r="G189" s="341"/>
      <c r="H189" s="341"/>
      <c r="I189" s="341"/>
      <c r="J189" s="341"/>
      <c r="K189" s="341"/>
      <c r="L189" s="341"/>
      <c r="M189" s="341"/>
      <c r="N189" s="341"/>
      <c r="O189" s="341"/>
      <c r="P189" s="341"/>
      <c r="Q189" s="341"/>
      <c r="R189" s="341"/>
      <c r="S189" s="341"/>
      <c r="T189" s="341"/>
      <c r="U189" s="341"/>
      <c r="V189" s="341"/>
      <c r="W189" s="341"/>
      <c r="X189" s="341"/>
      <c r="Y189" s="341"/>
      <c r="Z189" s="341"/>
    </row>
    <row r="190" ht="13.5" customHeight="1" spans="1:26">
      <c r="A190" s="341"/>
      <c r="B190" s="357"/>
      <c r="C190" s="420" t="s">
        <v>289</v>
      </c>
      <c r="D190" s="421"/>
      <c r="E190" s="422"/>
      <c r="F190" s="356"/>
      <c r="H190" s="341"/>
      <c r="I190" s="341"/>
      <c r="J190" s="341"/>
      <c r="K190" s="341"/>
      <c r="L190" s="341"/>
      <c r="M190" s="341"/>
      <c r="N190" s="341"/>
      <c r="O190" s="341"/>
      <c r="P190" s="341"/>
      <c r="Q190" s="341"/>
      <c r="R190" s="341"/>
      <c r="S190" s="341"/>
      <c r="T190" s="341"/>
      <c r="U190" s="341"/>
      <c r="V190" s="341"/>
      <c r="W190" s="341"/>
      <c r="X190" s="341"/>
      <c r="Y190" s="341"/>
      <c r="Z190" s="341"/>
    </row>
    <row r="191" ht="13.5" customHeight="1" spans="1:26">
      <c r="A191" s="341"/>
      <c r="B191" s="357"/>
      <c r="C191" s="363"/>
      <c r="D191" s="341"/>
      <c r="E191" s="341"/>
      <c r="F191" s="356"/>
      <c r="H191" s="341"/>
      <c r="I191" s="341"/>
      <c r="J191" s="341"/>
      <c r="K191" s="341"/>
      <c r="L191" s="341"/>
      <c r="M191" s="341"/>
      <c r="N191" s="341"/>
      <c r="O191" s="341"/>
      <c r="P191" s="341"/>
      <c r="Q191" s="341"/>
      <c r="R191" s="341"/>
      <c r="S191" s="341"/>
      <c r="T191" s="341"/>
      <c r="U191" s="341"/>
      <c r="V191" s="341"/>
      <c r="W191" s="341"/>
      <c r="X191" s="341"/>
      <c r="Y191" s="341"/>
      <c r="Z191" s="341"/>
    </row>
    <row r="192" ht="13.5" customHeight="1" spans="1:26">
      <c r="A192" s="341"/>
      <c r="B192" s="367"/>
      <c r="C192" s="368" t="s">
        <v>290</v>
      </c>
      <c r="D192" s="831" t="s">
        <v>230</v>
      </c>
      <c r="E192" s="369" t="s">
        <v>229</v>
      </c>
      <c r="F192" s="356"/>
      <c r="H192" s="341"/>
      <c r="I192" s="341"/>
      <c r="J192" s="341"/>
      <c r="K192" s="341"/>
      <c r="L192" s="341"/>
      <c r="M192" s="341"/>
      <c r="N192" s="341"/>
      <c r="O192" s="341"/>
      <c r="P192" s="341"/>
      <c r="Q192" s="341"/>
      <c r="R192" s="341"/>
      <c r="S192" s="341"/>
      <c r="T192" s="341"/>
      <c r="U192" s="341"/>
      <c r="V192" s="341"/>
      <c r="W192" s="341"/>
      <c r="X192" s="341"/>
      <c r="Y192" s="341"/>
      <c r="Z192" s="341"/>
    </row>
    <row r="193" ht="13.5" customHeight="1" spans="1:26">
      <c r="A193" s="341"/>
      <c r="B193" s="367"/>
      <c r="C193" s="370">
        <v>1</v>
      </c>
      <c r="D193" s="833" t="s">
        <v>291</v>
      </c>
      <c r="E193" s="511" t="s">
        <v>275</v>
      </c>
      <c r="F193" s="356"/>
      <c r="G193" s="341"/>
      <c r="H193" s="341"/>
      <c r="I193" s="341"/>
      <c r="J193" s="341"/>
      <c r="K193" s="341"/>
      <c r="L193" s="341"/>
      <c r="M193" s="341"/>
      <c r="N193" s="341"/>
      <c r="O193" s="341"/>
      <c r="P193" s="341"/>
      <c r="Q193" s="341"/>
      <c r="R193" s="341"/>
      <c r="S193" s="341"/>
      <c r="T193" s="341"/>
      <c r="U193" s="341"/>
      <c r="V193" s="341"/>
      <c r="W193" s="341"/>
      <c r="X193" s="341"/>
      <c r="Y193" s="341"/>
      <c r="Z193" s="341"/>
    </row>
    <row r="194" ht="24.75" customHeight="1" spans="1:26">
      <c r="A194" s="341"/>
      <c r="B194" s="367"/>
      <c r="C194" s="370">
        <v>4</v>
      </c>
      <c r="D194" s="833" t="s">
        <v>295</v>
      </c>
      <c r="E194" s="540"/>
      <c r="F194" s="356"/>
      <c r="G194" s="341"/>
      <c r="H194" s="341"/>
      <c r="I194" s="341"/>
      <c r="J194" s="341">
        <v>4</v>
      </c>
      <c r="K194" s="341">
        <v>15</v>
      </c>
      <c r="L194" s="341"/>
      <c r="M194" s="341"/>
      <c r="N194" s="341"/>
      <c r="O194" s="341"/>
      <c r="P194" s="341"/>
      <c r="Q194" s="341"/>
      <c r="R194" s="341"/>
      <c r="S194" s="341"/>
      <c r="T194" s="341"/>
      <c r="U194" s="341"/>
      <c r="V194" s="341"/>
      <c r="W194" s="341"/>
      <c r="X194" s="341"/>
      <c r="Y194" s="341"/>
      <c r="Z194" s="341"/>
    </row>
    <row r="195" ht="13.5" customHeight="1" spans="1:26">
      <c r="A195" s="341"/>
      <c r="B195" s="374"/>
      <c r="C195" s="393"/>
      <c r="D195" s="393"/>
      <c r="E195" s="393"/>
      <c r="F195" s="362"/>
      <c r="G195" s="341"/>
      <c r="H195" s="341"/>
      <c r="I195" s="341"/>
      <c r="J195" s="341"/>
      <c r="K195" s="341"/>
      <c r="L195" s="341"/>
      <c r="M195" s="341"/>
      <c r="N195" s="341"/>
      <c r="O195" s="341"/>
      <c r="P195" s="341"/>
      <c r="Q195" s="341"/>
      <c r="R195" s="341"/>
      <c r="S195" s="341"/>
      <c r="T195" s="341"/>
      <c r="U195" s="341"/>
      <c r="V195" s="341"/>
      <c r="W195" s="341"/>
      <c r="X195" s="341"/>
      <c r="Y195" s="341"/>
      <c r="Z195" s="341"/>
    </row>
    <row r="196" ht="13.5" customHeight="1" spans="1:26">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row>
    <row r="197" ht="21" customHeight="1" spans="1:26">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row>
    <row r="198" ht="21" customHeight="1" spans="1:26">
      <c r="A198" s="341"/>
      <c r="B198" s="377"/>
      <c r="C198" s="449" t="s">
        <v>329</v>
      </c>
      <c r="D198" s="449"/>
      <c r="E198" s="449"/>
      <c r="F198" s="448"/>
      <c r="G198" s="341"/>
      <c r="H198" s="341"/>
      <c r="I198" s="341"/>
      <c r="J198" s="341"/>
      <c r="K198" s="341"/>
      <c r="L198" s="341"/>
      <c r="M198" s="341"/>
      <c r="N198" s="341"/>
      <c r="O198" s="341">
        <v>4</v>
      </c>
      <c r="P198" s="341">
        <v>17</v>
      </c>
      <c r="Q198" s="341"/>
      <c r="R198" s="341"/>
      <c r="S198" s="341"/>
      <c r="T198" s="341"/>
      <c r="U198" s="341"/>
      <c r="V198" s="341"/>
      <c r="W198" s="341"/>
      <c r="X198" s="341"/>
      <c r="Y198" s="341"/>
      <c r="Z198" s="341"/>
    </row>
    <row r="199" ht="13.5" customHeight="1" spans="1:26">
      <c r="A199" s="341"/>
      <c r="B199" s="357"/>
      <c r="C199" s="363"/>
      <c r="D199" s="341"/>
      <c r="E199" s="341"/>
      <c r="F199" s="356"/>
      <c r="G199" s="341"/>
      <c r="H199" s="341"/>
      <c r="I199" s="341"/>
      <c r="J199" s="341"/>
      <c r="K199" s="341"/>
      <c r="L199" s="341"/>
      <c r="M199" s="341"/>
      <c r="N199" s="341"/>
      <c r="O199" s="341"/>
      <c r="P199" s="341"/>
      <c r="Q199" s="341"/>
      <c r="R199" s="341"/>
      <c r="S199" s="341"/>
      <c r="T199" s="341"/>
      <c r="U199" s="341"/>
      <c r="V199" s="341"/>
      <c r="W199" s="341"/>
      <c r="X199" s="341"/>
      <c r="Y199" s="341"/>
      <c r="Z199" s="341"/>
    </row>
    <row r="200" ht="13.5" customHeight="1" spans="1:26">
      <c r="A200" s="341"/>
      <c r="B200" s="357"/>
      <c r="C200" s="420" t="s">
        <v>289</v>
      </c>
      <c r="D200" s="421"/>
      <c r="E200" s="422"/>
      <c r="F200" s="356"/>
      <c r="G200" s="341"/>
      <c r="H200" s="341"/>
      <c r="I200" s="341"/>
      <c r="J200" s="341"/>
      <c r="K200" s="341"/>
      <c r="L200" s="341"/>
      <c r="M200" s="341"/>
      <c r="N200" s="341"/>
      <c r="O200" s="341"/>
      <c r="P200" s="341"/>
      <c r="Q200" s="341"/>
      <c r="R200" s="341"/>
      <c r="S200" s="341"/>
      <c r="T200" s="341"/>
      <c r="U200" s="341"/>
      <c r="V200" s="341"/>
      <c r="W200" s="341"/>
      <c r="X200" s="341"/>
      <c r="Y200" s="341"/>
      <c r="Z200" s="341"/>
    </row>
    <row r="201" ht="13.5" customHeight="1" spans="1:26">
      <c r="A201" s="341"/>
      <c r="B201" s="357"/>
      <c r="C201" s="363"/>
      <c r="D201" s="341"/>
      <c r="E201" s="341"/>
      <c r="F201" s="356"/>
      <c r="G201" s="341"/>
      <c r="H201" s="341"/>
      <c r="I201" s="341"/>
      <c r="J201" s="341"/>
      <c r="K201" s="341"/>
      <c r="L201" s="341"/>
      <c r="M201" s="341"/>
      <c r="N201" s="341"/>
      <c r="O201" s="341"/>
      <c r="P201" s="341"/>
      <c r="Q201" s="341"/>
      <c r="R201" s="341"/>
      <c r="S201" s="341"/>
      <c r="T201" s="341"/>
      <c r="U201" s="341"/>
      <c r="V201" s="341"/>
      <c r="W201" s="341"/>
      <c r="X201" s="341"/>
      <c r="Y201" s="341"/>
      <c r="Z201" s="341"/>
    </row>
    <row r="202" ht="13.5" customHeight="1" spans="1:26">
      <c r="A202" s="341"/>
      <c r="B202" s="367"/>
      <c r="C202" s="368" t="s">
        <v>290</v>
      </c>
      <c r="D202" s="831" t="s">
        <v>230</v>
      </c>
      <c r="E202" s="369" t="s">
        <v>229</v>
      </c>
      <c r="F202" s="356"/>
      <c r="G202" s="341"/>
      <c r="H202" s="341"/>
      <c r="I202" s="341"/>
      <c r="J202" s="341"/>
      <c r="K202" s="341"/>
      <c r="L202" s="341"/>
      <c r="M202" s="341"/>
      <c r="N202" s="341"/>
      <c r="O202" s="341"/>
      <c r="P202" s="341"/>
      <c r="Q202" s="341"/>
      <c r="R202" s="341"/>
      <c r="S202" s="341"/>
      <c r="T202" s="341"/>
      <c r="U202" s="341"/>
      <c r="V202" s="341"/>
      <c r="W202" s="341"/>
      <c r="X202" s="341"/>
      <c r="Y202" s="341"/>
      <c r="Z202" s="341"/>
    </row>
    <row r="203" ht="13.5" customHeight="1" spans="1:26">
      <c r="A203" s="341"/>
      <c r="B203" s="367"/>
      <c r="C203" s="370">
        <v>1</v>
      </c>
      <c r="D203" s="833" t="s">
        <v>295</v>
      </c>
      <c r="E203" s="511" t="s">
        <v>275</v>
      </c>
      <c r="F203" s="356"/>
      <c r="G203" s="341"/>
      <c r="H203" s="341"/>
      <c r="I203" s="341"/>
      <c r="J203" s="341"/>
      <c r="K203" s="341"/>
      <c r="L203" s="341"/>
      <c r="M203" s="341"/>
      <c r="N203" s="341"/>
      <c r="O203" s="341"/>
      <c r="P203" s="341"/>
      <c r="Q203" s="341"/>
      <c r="R203" s="341"/>
      <c r="S203" s="341"/>
      <c r="T203" s="341"/>
      <c r="U203" s="341"/>
      <c r="V203" s="341"/>
      <c r="W203" s="341"/>
      <c r="X203" s="341"/>
      <c r="Y203" s="341"/>
      <c r="Z203" s="341"/>
    </row>
    <row r="204" ht="13.5" customHeight="1" spans="1:26">
      <c r="A204" s="341"/>
      <c r="B204" s="367"/>
      <c r="C204" s="370">
        <v>4</v>
      </c>
      <c r="D204" s="833" t="s">
        <v>291</v>
      </c>
      <c r="E204" s="540"/>
      <c r="F204" s="356"/>
      <c r="G204" s="341"/>
      <c r="H204" s="341"/>
      <c r="I204" s="341"/>
      <c r="J204" s="341"/>
      <c r="K204" s="341"/>
      <c r="L204" s="341"/>
      <c r="M204" s="341"/>
      <c r="N204" s="341"/>
      <c r="O204" s="341"/>
      <c r="P204" s="341"/>
      <c r="Q204" s="341"/>
      <c r="R204" s="341"/>
      <c r="S204" s="341"/>
      <c r="T204" s="341"/>
      <c r="U204" s="341"/>
      <c r="V204" s="341"/>
      <c r="W204" s="341"/>
      <c r="X204" s="341"/>
      <c r="Y204" s="341"/>
      <c r="Z204" s="341"/>
    </row>
    <row r="205" ht="13.5" customHeight="1" spans="1:26">
      <c r="A205" s="341"/>
      <c r="B205" s="374"/>
      <c r="C205" s="393"/>
      <c r="D205" s="393"/>
      <c r="E205" s="393"/>
      <c r="F205" s="362"/>
      <c r="G205" s="341"/>
      <c r="H205" s="341"/>
      <c r="I205" s="341"/>
      <c r="J205" s="341"/>
      <c r="K205" s="341"/>
      <c r="L205" s="341"/>
      <c r="M205" s="341"/>
      <c r="N205" s="341"/>
      <c r="O205" s="341"/>
      <c r="P205" s="341"/>
      <c r="Q205" s="341"/>
      <c r="R205" s="341"/>
      <c r="S205" s="341"/>
      <c r="T205" s="341"/>
      <c r="U205" s="341"/>
      <c r="V205" s="341"/>
      <c r="W205" s="341"/>
      <c r="X205" s="341"/>
      <c r="Y205" s="341"/>
      <c r="Z205" s="341"/>
    </row>
    <row r="206" customHeight="1" spans="1:26">
      <c r="A206" s="341"/>
      <c r="G206" s="341"/>
      <c r="H206" s="341"/>
      <c r="I206" s="341"/>
      <c r="J206" s="341"/>
      <c r="K206" s="341"/>
      <c r="L206" s="341"/>
      <c r="M206" s="341"/>
      <c r="N206" s="341"/>
      <c r="O206" s="341"/>
      <c r="P206" s="341"/>
      <c r="Q206" s="341"/>
      <c r="R206" s="341"/>
      <c r="S206" s="341"/>
      <c r="T206" s="341"/>
      <c r="U206" s="341"/>
      <c r="V206" s="341"/>
      <c r="W206" s="341"/>
      <c r="X206" s="341"/>
      <c r="Y206" s="341"/>
      <c r="Z206" s="341"/>
    </row>
    <row r="207" ht="13.5" customHeight="1" spans="1:24">
      <c r="A207" s="341"/>
      <c r="B207" s="423"/>
      <c r="C207" s="428" t="s">
        <v>330</v>
      </c>
      <c r="D207" s="424"/>
      <c r="E207" s="424"/>
      <c r="F207" s="424"/>
      <c r="G207" s="341"/>
      <c r="H207" s="341"/>
      <c r="I207" s="341"/>
      <c r="J207" s="341"/>
      <c r="K207" s="341"/>
      <c r="L207" s="341"/>
      <c r="M207" s="341"/>
      <c r="N207" s="341"/>
      <c r="O207" s="341"/>
      <c r="P207" s="341"/>
      <c r="Q207" s="341"/>
      <c r="R207" s="341"/>
      <c r="S207" s="341"/>
      <c r="T207" s="341"/>
      <c r="U207" s="341"/>
      <c r="V207" s="341"/>
      <c r="W207" s="341"/>
      <c r="X207" s="341"/>
    </row>
    <row r="208" ht="13.5" customHeight="1" spans="1:24">
      <c r="A208" s="341"/>
      <c r="B208" s="410"/>
      <c r="C208" s="411"/>
      <c r="D208" s="411"/>
      <c r="E208" s="411"/>
      <c r="F208" s="356"/>
      <c r="G208" s="341"/>
      <c r="H208" s="341"/>
      <c r="I208" s="341"/>
      <c r="J208" s="341"/>
      <c r="K208" s="341"/>
      <c r="L208" s="341"/>
      <c r="M208" s="341"/>
      <c r="N208" s="341"/>
      <c r="O208" s="341"/>
      <c r="P208" s="341"/>
      <c r="Q208" s="341"/>
      <c r="R208" s="341"/>
      <c r="S208" s="341"/>
      <c r="T208" s="341"/>
      <c r="U208" s="341"/>
      <c r="V208" s="341"/>
      <c r="W208" s="341"/>
      <c r="X208" s="341"/>
    </row>
    <row r="209" ht="20" spans="1:24">
      <c r="A209" s="341"/>
      <c r="B209" s="410"/>
      <c r="C209" s="412"/>
      <c r="D209" s="413"/>
      <c r="E209" s="414"/>
      <c r="F209" s="356"/>
      <c r="G209" s="341"/>
      <c r="H209" s="341"/>
      <c r="I209" s="341"/>
      <c r="J209" s="341"/>
      <c r="K209" s="341"/>
      <c r="L209" s="341"/>
      <c r="M209" s="341"/>
      <c r="N209" s="341"/>
      <c r="O209" s="341"/>
      <c r="P209" s="341"/>
      <c r="Q209" s="341"/>
      <c r="R209" s="341"/>
      <c r="S209" s="341"/>
      <c r="T209" s="341"/>
      <c r="U209" s="341"/>
      <c r="V209" s="341"/>
      <c r="W209" s="341"/>
      <c r="X209" s="341"/>
    </row>
    <row r="210" ht="20" spans="1:24">
      <c r="A210" s="341"/>
      <c r="B210" s="410"/>
      <c r="C210" s="550" t="s">
        <v>331</v>
      </c>
      <c r="D210" s="551"/>
      <c r="E210" s="552"/>
      <c r="F210" s="356"/>
      <c r="G210" s="341"/>
      <c r="H210" s="341"/>
      <c r="I210" s="341"/>
      <c r="J210" s="341"/>
      <c r="K210" s="341"/>
      <c r="L210" s="341"/>
      <c r="M210" s="341"/>
      <c r="N210" s="341"/>
      <c r="O210" s="341"/>
      <c r="P210" s="341"/>
      <c r="Q210" s="341"/>
      <c r="R210" s="341"/>
      <c r="S210" s="341"/>
      <c r="T210" s="341"/>
      <c r="U210" s="341"/>
      <c r="V210" s="341"/>
      <c r="W210" s="341"/>
      <c r="X210" s="341"/>
    </row>
    <row r="211" ht="20" spans="1:24">
      <c r="A211" s="341"/>
      <c r="B211" s="410"/>
      <c r="C211" s="550" t="s">
        <v>332</v>
      </c>
      <c r="D211" s="553"/>
      <c r="E211" s="554"/>
      <c r="F211" s="356"/>
      <c r="G211" s="341"/>
      <c r="H211" s="341"/>
      <c r="I211" s="341"/>
      <c r="J211" s="341"/>
      <c r="K211" s="341"/>
      <c r="L211" s="341"/>
      <c r="M211" s="341"/>
      <c r="N211" s="341"/>
      <c r="O211" s="341"/>
      <c r="P211" s="341"/>
      <c r="Q211" s="341"/>
      <c r="R211" s="341"/>
      <c r="S211" s="341"/>
      <c r="T211" s="341"/>
      <c r="U211" s="341"/>
      <c r="V211" s="341"/>
      <c r="W211" s="341"/>
      <c r="X211" s="341"/>
    </row>
    <row r="212" ht="20" spans="1:24">
      <c r="A212" s="341"/>
      <c r="B212" s="410"/>
      <c r="C212" s="550" t="s">
        <v>333</v>
      </c>
      <c r="D212" s="553"/>
      <c r="E212" s="554"/>
      <c r="F212" s="356"/>
      <c r="G212" s="341"/>
      <c r="H212" s="341"/>
      <c r="I212" s="341"/>
      <c r="J212" s="341"/>
      <c r="K212" s="341"/>
      <c r="L212" s="341"/>
      <c r="M212" s="341"/>
      <c r="N212" s="341"/>
      <c r="O212" s="341"/>
      <c r="P212" s="341"/>
      <c r="Q212" s="341"/>
      <c r="R212" s="341"/>
      <c r="S212" s="341"/>
      <c r="T212" s="341"/>
      <c r="U212" s="341"/>
      <c r="V212" s="341"/>
      <c r="W212" s="341"/>
      <c r="X212" s="341"/>
    </row>
    <row r="213" ht="20" spans="1:24">
      <c r="A213" s="341"/>
      <c r="B213" s="410"/>
      <c r="C213" s="550" t="s">
        <v>334</v>
      </c>
      <c r="D213" s="553"/>
      <c r="E213" s="554"/>
      <c r="F213" s="356"/>
      <c r="G213" s="341"/>
      <c r="H213" s="341"/>
      <c r="I213" s="341"/>
      <c r="J213" s="341"/>
      <c r="K213" s="341"/>
      <c r="L213" s="341"/>
      <c r="M213" s="341"/>
      <c r="N213" s="341"/>
      <c r="O213" s="341"/>
      <c r="P213" s="341"/>
      <c r="Q213" s="341"/>
      <c r="R213" s="341"/>
      <c r="S213" s="341"/>
      <c r="T213" s="341"/>
      <c r="U213" s="341"/>
      <c r="V213" s="341"/>
      <c r="W213" s="341"/>
      <c r="X213" s="341"/>
    </row>
    <row r="214" ht="20" spans="1:24">
      <c r="A214" s="341"/>
      <c r="B214" s="410"/>
      <c r="C214" s="550" t="s">
        <v>335</v>
      </c>
      <c r="D214" s="553"/>
      <c r="E214" s="554"/>
      <c r="F214" s="356"/>
      <c r="G214" s="341"/>
      <c r="H214" s="341"/>
      <c r="I214" s="341"/>
      <c r="J214" s="341"/>
      <c r="K214" s="341"/>
      <c r="L214" s="341"/>
      <c r="M214" s="341"/>
      <c r="N214" s="341"/>
      <c r="O214" s="341"/>
      <c r="P214" s="341"/>
      <c r="Q214" s="341"/>
      <c r="R214" s="341"/>
      <c r="S214" s="341"/>
      <c r="T214" s="341"/>
      <c r="U214" s="341"/>
      <c r="V214" s="341"/>
      <c r="W214" s="341"/>
      <c r="X214" s="341"/>
    </row>
    <row r="215" ht="20" spans="1:24">
      <c r="A215" s="341"/>
      <c r="B215" s="410"/>
      <c r="C215" s="550" t="s">
        <v>336</v>
      </c>
      <c r="D215" s="553"/>
      <c r="E215" s="554"/>
      <c r="F215" s="356"/>
      <c r="G215" s="341"/>
      <c r="H215" s="341"/>
      <c r="I215" s="341"/>
      <c r="J215" s="341"/>
      <c r="K215" s="341"/>
      <c r="L215" s="341"/>
      <c r="M215" s="341"/>
      <c r="N215" s="341"/>
      <c r="O215" s="341"/>
      <c r="P215" s="341"/>
      <c r="Q215" s="341"/>
      <c r="R215" s="341"/>
      <c r="S215" s="341"/>
      <c r="T215" s="341"/>
      <c r="U215" s="341"/>
      <c r="V215" s="341"/>
      <c r="W215" s="341"/>
      <c r="X215" s="341"/>
    </row>
    <row r="216" ht="20" spans="1:24">
      <c r="A216" s="341"/>
      <c r="B216" s="410"/>
      <c r="C216" s="550" t="s">
        <v>337</v>
      </c>
      <c r="D216" s="553"/>
      <c r="E216" s="554"/>
      <c r="F216" s="356"/>
      <c r="G216" s="341"/>
      <c r="H216" s="341"/>
      <c r="I216" s="341"/>
      <c r="J216" s="341"/>
      <c r="K216" s="341"/>
      <c r="L216" s="341"/>
      <c r="M216" s="341"/>
      <c r="N216" s="341"/>
      <c r="O216" s="341"/>
      <c r="P216" s="341"/>
      <c r="Q216" s="341"/>
      <c r="R216" s="341"/>
      <c r="S216" s="341"/>
      <c r="T216" s="341"/>
      <c r="U216" s="341"/>
      <c r="V216" s="341"/>
      <c r="W216" s="341"/>
      <c r="X216" s="341"/>
    </row>
    <row r="217" ht="20" spans="1:24">
      <c r="A217" s="341"/>
      <c r="B217" s="410"/>
      <c r="C217" s="392"/>
      <c r="D217" s="426"/>
      <c r="E217" s="427"/>
      <c r="F217" s="356"/>
      <c r="G217" s="341"/>
      <c r="H217" s="341"/>
      <c r="I217" s="341"/>
      <c r="J217" s="341"/>
      <c r="K217" s="341"/>
      <c r="L217" s="341"/>
      <c r="M217" s="341"/>
      <c r="N217" s="341"/>
      <c r="O217" s="341"/>
      <c r="P217" s="341"/>
      <c r="Q217" s="341"/>
      <c r="R217" s="341"/>
      <c r="S217" s="341"/>
      <c r="T217" s="341"/>
      <c r="U217" s="341"/>
      <c r="V217" s="341"/>
      <c r="W217" s="341"/>
      <c r="X217" s="341"/>
    </row>
    <row r="218" ht="15.5" spans="1:24">
      <c r="A218" s="341"/>
      <c r="B218" s="357"/>
      <c r="C218" s="363"/>
      <c r="D218" s="341"/>
      <c r="E218" s="341"/>
      <c r="F218" s="356"/>
      <c r="G218" s="341"/>
      <c r="H218" s="341"/>
      <c r="I218" s="341"/>
      <c r="J218" s="341"/>
      <c r="K218" s="341"/>
      <c r="L218" s="341"/>
      <c r="M218" s="341"/>
      <c r="N218" s="341"/>
      <c r="O218" s="341"/>
      <c r="P218" s="341"/>
      <c r="Q218" s="341"/>
      <c r="R218" s="341"/>
      <c r="S218" s="341"/>
      <c r="T218" s="341"/>
      <c r="U218" s="341"/>
      <c r="V218" s="341"/>
      <c r="W218" s="341"/>
      <c r="X218" s="341"/>
    </row>
    <row r="219" ht="15.5" spans="1:24">
      <c r="A219" s="341"/>
      <c r="B219" s="357"/>
      <c r="C219" s="364" t="s">
        <v>289</v>
      </c>
      <c r="D219" s="365"/>
      <c r="E219" s="365"/>
      <c r="F219" s="356"/>
      <c r="G219" s="341"/>
      <c r="H219" s="341"/>
      <c r="I219" s="341">
        <v>16</v>
      </c>
      <c r="J219" s="341"/>
      <c r="K219" s="341"/>
      <c r="L219" s="341"/>
      <c r="M219" s="341"/>
      <c r="N219" s="341"/>
      <c r="O219" s="341"/>
      <c r="P219" s="341"/>
      <c r="Q219" s="341"/>
      <c r="R219" s="341"/>
      <c r="S219" s="341"/>
      <c r="T219" s="341"/>
      <c r="U219" s="341"/>
      <c r="V219" s="341"/>
      <c r="W219" s="341"/>
      <c r="X219" s="341"/>
    </row>
    <row r="220" ht="15.5" spans="1:24">
      <c r="A220" s="341"/>
      <c r="B220" s="357"/>
      <c r="C220" s="363"/>
      <c r="D220" s="341"/>
      <c r="E220" s="341"/>
      <c r="F220" s="356"/>
      <c r="G220" s="341"/>
      <c r="H220" s="341"/>
      <c r="I220" s="341"/>
      <c r="J220" s="341"/>
      <c r="K220" s="341"/>
      <c r="L220" s="341"/>
      <c r="M220" s="341"/>
      <c r="N220" s="341"/>
      <c r="O220" s="341">
        <v>5</v>
      </c>
      <c r="P220" s="341">
        <v>18</v>
      </c>
      <c r="Q220" s="341"/>
      <c r="R220" s="341"/>
      <c r="S220" s="341"/>
      <c r="T220" s="341"/>
      <c r="U220" s="341"/>
      <c r="V220" s="341"/>
      <c r="W220" s="341"/>
      <c r="X220" s="341"/>
    </row>
    <row r="221" ht="31" spans="1:24">
      <c r="A221" s="341"/>
      <c r="B221" s="367"/>
      <c r="C221" s="368" t="s">
        <v>290</v>
      </c>
      <c r="D221" s="831" t="s">
        <v>230</v>
      </c>
      <c r="E221" s="369" t="s">
        <v>229</v>
      </c>
      <c r="F221" s="356"/>
      <c r="G221" s="341"/>
      <c r="H221" s="341"/>
      <c r="I221" s="341"/>
      <c r="J221" s="341"/>
      <c r="K221" s="341"/>
      <c r="L221" s="341"/>
      <c r="M221" s="341"/>
      <c r="N221" s="341"/>
      <c r="O221" s="341"/>
      <c r="P221" s="341"/>
      <c r="Q221" s="341"/>
      <c r="R221" s="341"/>
      <c r="S221" s="341"/>
      <c r="T221" s="341"/>
      <c r="U221" s="341"/>
      <c r="V221" s="341"/>
      <c r="W221" s="341"/>
      <c r="X221" s="341"/>
    </row>
    <row r="222" ht="14.5" spans="1:24">
      <c r="A222" s="341"/>
      <c r="B222" s="367"/>
      <c r="C222" s="370">
        <v>1</v>
      </c>
      <c r="D222" s="832" t="s">
        <v>291</v>
      </c>
      <c r="E222" s="372" t="s">
        <v>282</v>
      </c>
      <c r="F222" s="356"/>
      <c r="G222" s="341"/>
      <c r="H222" s="341"/>
      <c r="I222" s="341"/>
      <c r="J222" s="341"/>
      <c r="K222" s="341"/>
      <c r="L222" s="341"/>
      <c r="M222" s="341"/>
      <c r="N222" s="341"/>
      <c r="O222" s="341"/>
      <c r="P222" s="341"/>
      <c r="Q222" s="341"/>
      <c r="R222" s="341"/>
      <c r="S222" s="341"/>
      <c r="T222" s="341"/>
      <c r="U222" s="341"/>
      <c r="V222" s="341"/>
      <c r="W222" s="341"/>
      <c r="X222" s="341"/>
    </row>
    <row r="223" ht="14.5" spans="1:24">
      <c r="A223" s="341"/>
      <c r="B223" s="367"/>
      <c r="C223" s="370">
        <v>2</v>
      </c>
      <c r="D223" s="832" t="s">
        <v>338</v>
      </c>
      <c r="E223" s="384"/>
      <c r="F223" s="356"/>
      <c r="G223" s="341"/>
      <c r="H223" s="341"/>
      <c r="I223" s="341"/>
      <c r="J223" s="341"/>
      <c r="K223" s="341"/>
      <c r="L223" s="341"/>
      <c r="M223" s="341"/>
      <c r="N223" s="341"/>
      <c r="O223" s="341"/>
      <c r="P223" s="341"/>
      <c r="Q223" s="341"/>
      <c r="R223" s="341"/>
      <c r="S223" s="341"/>
      <c r="T223" s="341"/>
      <c r="U223" s="341"/>
      <c r="V223" s="341"/>
      <c r="W223" s="341"/>
      <c r="X223" s="341"/>
    </row>
    <row r="224" ht="14.5" spans="1:24">
      <c r="A224" s="341"/>
      <c r="B224" s="367"/>
      <c r="C224" s="370">
        <v>3</v>
      </c>
      <c r="D224" s="833" t="s">
        <v>339</v>
      </c>
      <c r="E224" s="384"/>
      <c r="F224" s="356"/>
      <c r="G224" s="341"/>
      <c r="H224" s="341"/>
      <c r="I224" s="341"/>
      <c r="J224" s="341"/>
      <c r="K224" s="341"/>
      <c r="L224" s="341"/>
      <c r="M224" s="341"/>
      <c r="N224" s="341"/>
      <c r="O224" s="341"/>
      <c r="P224" s="341"/>
      <c r="Q224" s="341"/>
      <c r="R224" s="341"/>
      <c r="S224" s="341"/>
      <c r="T224" s="341"/>
      <c r="U224" s="341"/>
      <c r="V224" s="341"/>
      <c r="W224" s="341"/>
      <c r="X224" s="341"/>
    </row>
    <row r="225" ht="14.5" spans="1:24">
      <c r="A225" s="341"/>
      <c r="B225" s="367"/>
      <c r="C225" s="370">
        <v>4</v>
      </c>
      <c r="D225" s="833" t="s">
        <v>340</v>
      </c>
      <c r="E225" s="373"/>
      <c r="F225" s="356"/>
      <c r="G225" s="341"/>
      <c r="H225" s="341"/>
      <c r="I225" s="341"/>
      <c r="J225" s="341"/>
      <c r="K225" s="341"/>
      <c r="L225" s="341"/>
      <c r="M225" s="341"/>
      <c r="N225" s="341"/>
      <c r="O225" s="341"/>
      <c r="P225" s="341"/>
      <c r="Q225" s="341"/>
      <c r="R225" s="341"/>
      <c r="S225" s="341"/>
      <c r="T225" s="341"/>
      <c r="U225" s="341"/>
      <c r="V225" s="341"/>
      <c r="W225" s="341"/>
      <c r="X225" s="341"/>
    </row>
    <row r="226" ht="14.5" spans="1:24">
      <c r="A226" s="341"/>
      <c r="B226" s="374"/>
      <c r="C226" s="375"/>
      <c r="D226" s="376"/>
      <c r="E226" s="375"/>
      <c r="F226" s="362"/>
      <c r="G226" s="341"/>
      <c r="H226" s="341"/>
      <c r="I226" s="341"/>
      <c r="J226" s="341"/>
      <c r="K226" s="341"/>
      <c r="L226" s="341"/>
      <c r="M226" s="341"/>
      <c r="N226" s="341"/>
      <c r="O226" s="341"/>
      <c r="P226" s="341"/>
      <c r="Q226" s="341"/>
      <c r="R226" s="341"/>
      <c r="S226" s="341"/>
      <c r="T226" s="341"/>
      <c r="U226" s="341"/>
      <c r="V226" s="341"/>
      <c r="W226" s="341"/>
      <c r="X226" s="341"/>
    </row>
    <row r="227" ht="14.5" spans="1:24">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row>
    <row r="228" ht="14.5" spans="1:24">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row>
    <row r="229" ht="20" spans="1:24">
      <c r="A229" s="341"/>
      <c r="B229" s="423"/>
      <c r="C229" s="428" t="s">
        <v>341</v>
      </c>
      <c r="D229" s="424"/>
      <c r="E229" s="424"/>
      <c r="F229" s="429"/>
      <c r="G229" s="341"/>
      <c r="H229" s="341"/>
      <c r="I229" s="341"/>
      <c r="J229" s="341"/>
      <c r="K229" s="341"/>
      <c r="L229" s="341"/>
      <c r="M229" s="341"/>
      <c r="N229" s="341"/>
      <c r="O229" s="341"/>
      <c r="P229" s="341"/>
      <c r="Q229" s="341"/>
      <c r="R229" s="341"/>
      <c r="S229" s="341"/>
      <c r="T229" s="341"/>
      <c r="U229" s="341"/>
      <c r="V229" s="341"/>
      <c r="W229" s="341"/>
      <c r="X229" s="341"/>
    </row>
    <row r="230" ht="20" spans="1:24">
      <c r="A230" s="341"/>
      <c r="B230" s="410"/>
      <c r="C230" s="411"/>
      <c r="D230" s="411"/>
      <c r="E230" s="411"/>
      <c r="F230" s="356"/>
      <c r="G230" s="341"/>
      <c r="H230" s="341"/>
      <c r="I230" s="341"/>
      <c r="J230" s="341"/>
      <c r="K230" s="341"/>
      <c r="L230" s="341"/>
      <c r="M230" s="341"/>
      <c r="N230" s="341"/>
      <c r="O230" s="341"/>
      <c r="P230" s="341"/>
      <c r="Q230" s="341"/>
      <c r="R230" s="341"/>
      <c r="S230" s="341"/>
      <c r="T230" s="341"/>
      <c r="U230" s="341"/>
      <c r="V230" s="341"/>
      <c r="W230" s="341"/>
      <c r="X230" s="341"/>
    </row>
    <row r="231" ht="20" spans="1:24">
      <c r="A231" s="341"/>
      <c r="B231" s="410"/>
      <c r="C231" s="412"/>
      <c r="D231" s="413"/>
      <c r="E231" s="414"/>
      <c r="F231" s="356"/>
      <c r="G231" s="341"/>
      <c r="H231" s="341"/>
      <c r="I231" s="341"/>
      <c r="J231" s="341"/>
      <c r="K231" s="341"/>
      <c r="L231" s="341"/>
      <c r="M231" s="341"/>
      <c r="N231" s="341"/>
      <c r="O231" s="341"/>
      <c r="P231" s="341"/>
      <c r="Q231" s="341"/>
      <c r="R231" s="341"/>
      <c r="S231" s="341"/>
      <c r="T231" s="341"/>
      <c r="U231" s="341"/>
      <c r="V231" s="341"/>
      <c r="W231" s="341"/>
      <c r="X231" s="341"/>
    </row>
    <row r="232" ht="20" spans="1:24">
      <c r="A232" s="341"/>
      <c r="B232" s="410"/>
      <c r="C232" s="550" t="s">
        <v>342</v>
      </c>
      <c r="D232" s="416"/>
      <c r="E232" s="417"/>
      <c r="F232" s="356"/>
      <c r="G232" s="341"/>
      <c r="H232" s="341"/>
      <c r="I232" s="341"/>
      <c r="J232" s="341"/>
      <c r="K232" s="341"/>
      <c r="L232" s="341"/>
      <c r="M232" s="341"/>
      <c r="N232" s="341"/>
      <c r="O232" s="341"/>
      <c r="P232" s="341"/>
      <c r="Q232" s="341"/>
      <c r="R232" s="341"/>
      <c r="S232" s="341"/>
      <c r="T232" s="341"/>
      <c r="U232" s="341"/>
      <c r="V232" s="341"/>
      <c r="W232" s="341"/>
      <c r="X232" s="341"/>
    </row>
    <row r="233" ht="20" spans="1:24">
      <c r="A233" s="341"/>
      <c r="B233" s="410"/>
      <c r="C233" s="550" t="s">
        <v>343</v>
      </c>
      <c r="D233" s="405"/>
      <c r="E233" s="406"/>
      <c r="F233" s="356"/>
      <c r="G233" s="341"/>
      <c r="H233" s="341"/>
      <c r="I233" s="341"/>
      <c r="J233" s="341"/>
      <c r="K233" s="341"/>
      <c r="L233" s="341"/>
      <c r="M233" s="341"/>
      <c r="N233" s="341"/>
      <c r="O233" s="341"/>
      <c r="P233" s="341"/>
      <c r="Q233" s="341"/>
      <c r="R233" s="341"/>
      <c r="S233" s="341"/>
      <c r="T233" s="341"/>
      <c r="U233" s="341"/>
      <c r="V233" s="341"/>
      <c r="W233" s="341"/>
      <c r="X233" s="341"/>
    </row>
    <row r="234" ht="20" spans="1:24">
      <c r="A234" s="341"/>
      <c r="B234" s="410"/>
      <c r="C234" s="392"/>
      <c r="D234" s="426"/>
      <c r="E234" s="427"/>
      <c r="F234" s="356"/>
      <c r="G234" s="341"/>
      <c r="H234" s="341"/>
      <c r="I234" s="341"/>
      <c r="J234" s="341"/>
      <c r="K234" s="341"/>
      <c r="L234" s="341"/>
      <c r="M234" s="341"/>
      <c r="N234" s="341"/>
      <c r="O234" s="341"/>
      <c r="P234" s="341"/>
      <c r="Q234" s="341"/>
      <c r="R234" s="341"/>
      <c r="S234" s="341"/>
      <c r="T234" s="341"/>
      <c r="U234" s="341"/>
      <c r="V234" s="341"/>
      <c r="W234" s="341"/>
      <c r="X234" s="341"/>
    </row>
    <row r="235" ht="15.5" spans="1:24">
      <c r="A235" s="341"/>
      <c r="B235" s="357"/>
      <c r="C235" s="363"/>
      <c r="D235" s="341"/>
      <c r="E235" s="341"/>
      <c r="F235" s="356"/>
      <c r="G235" s="341"/>
      <c r="H235" s="341"/>
      <c r="I235" s="341"/>
      <c r="J235" s="341"/>
      <c r="K235" s="341"/>
      <c r="L235" s="341"/>
      <c r="M235" s="341"/>
      <c r="N235" s="341"/>
      <c r="O235" s="341"/>
      <c r="P235" s="341"/>
      <c r="Q235" s="341"/>
      <c r="R235" s="341"/>
      <c r="S235" s="341"/>
      <c r="T235" s="341"/>
      <c r="U235" s="341"/>
      <c r="V235" s="341"/>
      <c r="W235" s="341"/>
      <c r="X235" s="341"/>
    </row>
    <row r="236" ht="15.5" spans="1:24">
      <c r="A236" s="341"/>
      <c r="B236" s="357"/>
      <c r="C236" s="364" t="s">
        <v>289</v>
      </c>
      <c r="D236" s="364"/>
      <c r="E236" s="366"/>
      <c r="F236" s="356"/>
      <c r="G236" s="341"/>
      <c r="H236" s="341"/>
      <c r="I236" s="341">
        <v>18</v>
      </c>
      <c r="J236" s="341"/>
      <c r="K236" s="341"/>
      <c r="L236" s="341"/>
      <c r="M236" s="341"/>
      <c r="N236" s="341"/>
      <c r="O236" s="341"/>
      <c r="P236" s="341"/>
      <c r="Q236" s="341"/>
      <c r="R236" s="341"/>
      <c r="S236" s="341"/>
      <c r="T236" s="341"/>
      <c r="U236" s="341"/>
      <c r="V236" s="341"/>
      <c r="W236" s="341"/>
      <c r="X236" s="341"/>
    </row>
    <row r="237" ht="15.5" spans="1:24">
      <c r="A237" s="341"/>
      <c r="B237" s="357"/>
      <c r="C237" s="363"/>
      <c r="D237" s="341"/>
      <c r="E237" s="341"/>
      <c r="F237" s="356"/>
      <c r="G237" s="341"/>
      <c r="H237" s="341"/>
      <c r="I237" s="341"/>
      <c r="J237" s="341"/>
      <c r="K237" s="341"/>
      <c r="L237" s="341"/>
      <c r="M237" s="341"/>
      <c r="N237" s="341"/>
      <c r="O237" s="341">
        <v>6</v>
      </c>
      <c r="P237" s="341">
        <v>19</v>
      </c>
      <c r="Q237" s="341"/>
      <c r="R237" s="341"/>
      <c r="S237" s="341"/>
      <c r="T237" s="341"/>
      <c r="U237" s="341"/>
      <c r="V237" s="341"/>
      <c r="W237" s="341"/>
      <c r="X237" s="341"/>
    </row>
    <row r="238" ht="31" spans="1:24">
      <c r="A238" s="341"/>
      <c r="B238" s="367"/>
      <c r="C238" s="368" t="s">
        <v>290</v>
      </c>
      <c r="D238" s="831" t="s">
        <v>230</v>
      </c>
      <c r="E238" s="369" t="s">
        <v>229</v>
      </c>
      <c r="F238" s="356"/>
      <c r="G238" s="341"/>
      <c r="H238" s="341"/>
      <c r="I238" s="341"/>
      <c r="J238" s="341"/>
      <c r="K238" s="341"/>
      <c r="L238" s="341"/>
      <c r="M238" s="341"/>
      <c r="N238" s="341"/>
      <c r="O238" s="341"/>
      <c r="P238" s="341"/>
      <c r="Q238" s="341"/>
      <c r="R238" s="341"/>
      <c r="S238" s="341"/>
      <c r="T238" s="341"/>
      <c r="U238" s="341"/>
      <c r="V238" s="341"/>
      <c r="W238" s="341"/>
      <c r="X238" s="341"/>
    </row>
    <row r="239" ht="14.5" spans="1:24">
      <c r="A239" s="341"/>
      <c r="B239" s="367"/>
      <c r="C239" s="370">
        <v>1</v>
      </c>
      <c r="D239" s="832" t="s">
        <v>291</v>
      </c>
      <c r="E239" s="372" t="s">
        <v>282</v>
      </c>
      <c r="F239" s="356"/>
      <c r="G239" s="341"/>
      <c r="H239" s="341"/>
      <c r="I239" s="341"/>
      <c r="J239" s="341"/>
      <c r="K239" s="341"/>
      <c r="L239" s="341"/>
      <c r="M239" s="341"/>
      <c r="N239" s="341"/>
      <c r="O239" s="341"/>
      <c r="P239" s="341"/>
      <c r="Q239" s="341"/>
      <c r="R239" s="341"/>
      <c r="S239" s="341"/>
      <c r="T239" s="341"/>
      <c r="U239" s="341"/>
      <c r="V239" s="341"/>
      <c r="W239" s="341"/>
      <c r="X239" s="341"/>
    </row>
    <row r="240" ht="14.5" spans="1:24">
      <c r="A240" s="341"/>
      <c r="B240" s="367"/>
      <c r="C240" s="370">
        <v>2</v>
      </c>
      <c r="D240" s="832" t="s">
        <v>338</v>
      </c>
      <c r="E240" s="384"/>
      <c r="F240" s="356"/>
      <c r="G240" s="341"/>
      <c r="H240" s="341"/>
      <c r="I240" s="341"/>
      <c r="J240" s="341"/>
      <c r="K240" s="341"/>
      <c r="L240" s="341"/>
      <c r="M240" s="341"/>
      <c r="N240" s="341"/>
      <c r="O240" s="341"/>
      <c r="P240" s="341"/>
      <c r="Q240" s="341"/>
      <c r="R240" s="341"/>
      <c r="S240" s="341"/>
      <c r="T240" s="341"/>
      <c r="U240" s="341"/>
      <c r="V240" s="341"/>
      <c r="W240" s="341"/>
      <c r="X240" s="341"/>
    </row>
    <row r="241" ht="14.5" spans="1:24">
      <c r="A241" s="341"/>
      <c r="B241" s="367"/>
      <c r="C241" s="370">
        <v>3</v>
      </c>
      <c r="D241" s="833" t="s">
        <v>339</v>
      </c>
      <c r="E241" s="384"/>
      <c r="F241" s="356"/>
      <c r="G241" s="341"/>
      <c r="H241" s="341"/>
      <c r="I241" s="341"/>
      <c r="J241" s="341"/>
      <c r="K241" s="341"/>
      <c r="L241" s="341"/>
      <c r="M241" s="341"/>
      <c r="N241" s="341"/>
      <c r="O241" s="341"/>
      <c r="P241" s="341"/>
      <c r="Q241" s="341"/>
      <c r="R241" s="341"/>
      <c r="S241" s="341"/>
      <c r="T241" s="341"/>
      <c r="U241" s="341"/>
      <c r="V241" s="341"/>
      <c r="W241" s="341"/>
      <c r="X241" s="341"/>
    </row>
    <row r="242" ht="14.5" spans="1:24">
      <c r="A242" s="341"/>
      <c r="B242" s="367"/>
      <c r="C242" s="370">
        <v>4</v>
      </c>
      <c r="D242" s="833" t="s">
        <v>340</v>
      </c>
      <c r="E242" s="373"/>
      <c r="F242" s="356"/>
      <c r="G242" s="341"/>
      <c r="H242" s="341"/>
      <c r="I242" s="341"/>
      <c r="J242" s="341"/>
      <c r="K242" s="341"/>
      <c r="L242" s="341"/>
      <c r="M242" s="341"/>
      <c r="N242" s="341"/>
      <c r="O242" s="341"/>
      <c r="P242" s="341"/>
      <c r="Q242" s="341"/>
      <c r="R242" s="341"/>
      <c r="S242" s="341"/>
      <c r="T242" s="341"/>
      <c r="U242" s="341"/>
      <c r="V242" s="341"/>
      <c r="W242" s="341"/>
      <c r="X242" s="341"/>
    </row>
    <row r="243" ht="14.5" spans="1:24">
      <c r="A243" s="341"/>
      <c r="B243" s="374"/>
      <c r="C243" s="375"/>
      <c r="D243" s="376"/>
      <c r="E243" s="375"/>
      <c r="F243" s="362"/>
      <c r="G243" s="341"/>
      <c r="H243" s="341"/>
      <c r="I243" s="341"/>
      <c r="J243" s="341"/>
      <c r="K243" s="341"/>
      <c r="L243" s="341"/>
      <c r="M243" s="341"/>
      <c r="N243" s="341"/>
      <c r="O243" s="341"/>
      <c r="P243" s="341"/>
      <c r="Q243" s="341"/>
      <c r="R243" s="341"/>
      <c r="S243" s="341"/>
      <c r="T243" s="341"/>
      <c r="U243" s="341"/>
      <c r="V243" s="341"/>
      <c r="W243" s="341"/>
      <c r="X243" s="341"/>
    </row>
    <row r="244" ht="14"/>
    <row r="245" ht="14"/>
    <row r="246" ht="14"/>
    <row r="247" ht="14"/>
    <row r="248" ht="14"/>
    <row r="249" ht="14"/>
    <row r="250" ht="14"/>
    <row r="251" ht="14"/>
    <row r="252" ht="14"/>
    <row r="253" ht="14"/>
    <row r="254" ht="14"/>
    <row r="255" ht="14"/>
    <row r="256" ht="14"/>
    <row r="257" ht="14"/>
    <row r="258" ht="14"/>
    <row r="259" ht="14"/>
    <row r="260" ht="14"/>
    <row r="261" ht="14"/>
    <row r="262" ht="14"/>
    <row r="263" ht="14"/>
    <row r="264" ht="14"/>
    <row r="265" ht="14"/>
    <row r="266" ht="14"/>
    <row r="267" ht="14"/>
    <row r="268" ht="14"/>
    <row r="269" ht="14"/>
    <row r="270" ht="14"/>
    <row r="271" ht="14"/>
    <row r="272" ht="14"/>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sheetData>
  <mergeCells count="22">
    <mergeCell ref="C6:J6"/>
    <mergeCell ref="B7:F7"/>
    <mergeCell ref="B8:F8"/>
    <mergeCell ref="B9:F9"/>
    <mergeCell ref="B11:F11"/>
    <mergeCell ref="B13:F13"/>
    <mergeCell ref="C42:E42"/>
    <mergeCell ref="C120:D120"/>
    <mergeCell ref="E24:E27"/>
    <mergeCell ref="E36:E37"/>
    <mergeCell ref="E45:E46"/>
    <mergeCell ref="E55:E56"/>
    <mergeCell ref="E116:E120"/>
    <mergeCell ref="E132:E135"/>
    <mergeCell ref="E145:E146"/>
    <mergeCell ref="E159:E162"/>
    <mergeCell ref="E175:E176"/>
    <mergeCell ref="E184:E185"/>
    <mergeCell ref="E193:E194"/>
    <mergeCell ref="E203:E204"/>
    <mergeCell ref="E222:E225"/>
    <mergeCell ref="E239:E24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outlinePr summaryBelow="0" summaryRight="0"/>
  </sheetPr>
  <dimension ref="A1:Y1028"/>
  <sheetViews>
    <sheetView showGridLines="0" showRowColHeaders="0" zoomScale="90" zoomScaleNormal="90" zoomScaleSheetLayoutView="90" workbookViewId="0">
      <selection activeCell="A1" sqref="A1"/>
    </sheetView>
  </sheetViews>
  <sheetFormatPr defaultColWidth="14.4545454545455" defaultRowHeight="21" customHeight="1"/>
  <cols>
    <col min="1" max="1" width="34" style="1" customWidth="1"/>
    <col min="2" max="2" width="2.09090909090909" style="2" customWidth="1"/>
    <col min="3" max="3" width="2.45454545454545" style="3" customWidth="1"/>
    <col min="4" max="4" width="8.81818181818182" style="3" customWidth="1"/>
    <col min="5" max="5" width="27.8181818181818" style="3" customWidth="1"/>
    <col min="6" max="6" width="11.1818181818182" style="3" customWidth="1"/>
    <col min="7" max="7" width="9.81818181818182" style="3" customWidth="1"/>
    <col min="8" max="8" width="10.1818181818182" style="3" customWidth="1"/>
    <col min="9" max="9" width="8.18181818181818" style="3" customWidth="1"/>
    <col min="10" max="10" width="10.1818181818182" style="3" customWidth="1"/>
    <col min="11" max="11" width="7.90909090909091" style="3" customWidth="1"/>
    <col min="12" max="12" width="9.27272727272727" style="3" customWidth="1"/>
    <col min="13" max="13" width="8.09090909090909" style="3" customWidth="1"/>
    <col min="14" max="14" width="23.3636363636364" style="4" customWidth="1"/>
    <col min="15" max="15" width="2.54545454545455" style="3" customWidth="1"/>
    <col min="16" max="16" width="5.45454545454545" style="3" customWidth="1"/>
    <col min="17" max="27" width="8.72727272727273" style="3" customWidth="1"/>
    <col min="28" max="16384" width="14.4545454545455" style="3"/>
  </cols>
  <sheetData>
    <row r="1" customHeight="1" spans="1:5">
      <c r="A1" s="5"/>
      <c r="C1" s="107" t="s">
        <v>344</v>
      </c>
      <c r="D1" s="108"/>
      <c r="E1" s="8"/>
    </row>
    <row r="2" ht="14" spans="1:1">
      <c r="A2" s="5"/>
    </row>
    <row r="3" ht="14" spans="1:1">
      <c r="A3" s="5"/>
    </row>
    <row r="4" ht="14" spans="1:1">
      <c r="A4" s="5"/>
    </row>
    <row r="5" ht="15.5" spans="1:15">
      <c r="A5" s="5"/>
      <c r="C5" s="9" t="s">
        <v>1</v>
      </c>
      <c r="D5" s="9"/>
      <c r="E5" s="9"/>
      <c r="F5" s="9"/>
      <c r="G5" s="9"/>
      <c r="H5" s="9"/>
      <c r="I5" s="9"/>
      <c r="J5" s="9"/>
      <c r="K5" s="9"/>
      <c r="L5" s="9"/>
      <c r="M5" s="9"/>
      <c r="N5" s="9"/>
      <c r="O5" s="9"/>
    </row>
    <row r="6" ht="15.5" spans="1:15">
      <c r="A6" s="5"/>
      <c r="C6" s="9" t="s">
        <v>345</v>
      </c>
      <c r="D6" s="9"/>
      <c r="E6" s="9"/>
      <c r="F6" s="9"/>
      <c r="G6" s="9"/>
      <c r="H6" s="9"/>
      <c r="I6" s="9"/>
      <c r="J6" s="9"/>
      <c r="K6" s="9"/>
      <c r="L6" s="9"/>
      <c r="M6" s="9"/>
      <c r="N6" s="9"/>
      <c r="O6" s="9"/>
    </row>
    <row r="7" ht="15.5" spans="1:15">
      <c r="A7" s="5"/>
      <c r="C7" s="9" t="s">
        <v>68</v>
      </c>
      <c r="D7" s="9"/>
      <c r="E7" s="9"/>
      <c r="F7" s="9"/>
      <c r="G7" s="9"/>
      <c r="H7" s="9"/>
      <c r="I7" s="9"/>
      <c r="J7" s="9"/>
      <c r="K7" s="9"/>
      <c r="L7" s="9"/>
      <c r="M7" s="9"/>
      <c r="N7" s="9"/>
      <c r="O7" s="9"/>
    </row>
    <row r="8" ht="14" spans="1:1">
      <c r="A8" s="5"/>
    </row>
    <row r="9" customHeight="1" spans="1:15">
      <c r="A9" s="5"/>
      <c r="C9" s="109" t="s">
        <v>346</v>
      </c>
      <c r="D9" s="110"/>
      <c r="E9" s="110"/>
      <c r="F9" s="110"/>
      <c r="G9" s="110"/>
      <c r="H9" s="110"/>
      <c r="I9" s="110"/>
      <c r="J9" s="110"/>
      <c r="K9" s="110"/>
      <c r="L9" s="110"/>
      <c r="M9" s="110"/>
      <c r="N9" s="110"/>
      <c r="O9" s="140"/>
    </row>
    <row r="10" ht="14" spans="1:15">
      <c r="A10" s="5"/>
      <c r="C10" s="111"/>
      <c r="D10" s="112"/>
      <c r="E10" s="112"/>
      <c r="F10" s="113"/>
      <c r="G10" s="113"/>
      <c r="H10" s="113"/>
      <c r="I10" s="113"/>
      <c r="J10" s="113"/>
      <c r="K10" s="113"/>
      <c r="L10" s="113"/>
      <c r="M10" s="14"/>
      <c r="N10" s="112"/>
      <c r="O10" s="141"/>
    </row>
    <row r="11" ht="14" customHeight="1" spans="1:15">
      <c r="A11" s="5"/>
      <c r="C11" s="13"/>
      <c r="D11" s="114" t="s">
        <v>347</v>
      </c>
      <c r="E11" s="115"/>
      <c r="F11" s="115"/>
      <c r="G11" s="115"/>
      <c r="H11" s="115"/>
      <c r="I11" s="115"/>
      <c r="J11" s="115"/>
      <c r="K11" s="115"/>
      <c r="L11" s="115"/>
      <c r="M11" s="142"/>
      <c r="N11" s="15"/>
      <c r="O11" s="45"/>
    </row>
    <row r="12" ht="14" spans="1:15">
      <c r="A12" s="5"/>
      <c r="C12" s="13"/>
      <c r="D12" s="116"/>
      <c r="E12" s="117"/>
      <c r="F12" s="117"/>
      <c r="G12" s="117"/>
      <c r="H12" s="117"/>
      <c r="I12" s="117"/>
      <c r="J12" s="117"/>
      <c r="K12" s="117"/>
      <c r="L12" s="117"/>
      <c r="M12" s="143"/>
      <c r="N12" s="15"/>
      <c r="O12" s="45"/>
    </row>
    <row r="13" ht="14" spans="1:15">
      <c r="A13" s="5"/>
      <c r="C13" s="13"/>
      <c r="D13" s="118"/>
      <c r="E13" s="119"/>
      <c r="F13" s="119"/>
      <c r="G13" s="119"/>
      <c r="H13" s="119"/>
      <c r="I13" s="119"/>
      <c r="J13" s="119"/>
      <c r="K13" s="119"/>
      <c r="L13" s="119"/>
      <c r="M13" s="144"/>
      <c r="N13" s="15"/>
      <c r="O13" s="45"/>
    </row>
    <row r="14" ht="14" spans="1:15">
      <c r="A14" s="5"/>
      <c r="C14" s="13"/>
      <c r="D14" s="15"/>
      <c r="E14" s="15"/>
      <c r="F14" s="14"/>
      <c r="G14" s="14"/>
      <c r="H14" s="14"/>
      <c r="I14" s="14"/>
      <c r="J14" s="14"/>
      <c r="K14" s="14"/>
      <c r="L14" s="14"/>
      <c r="M14" s="14"/>
      <c r="N14" s="15"/>
      <c r="O14" s="45"/>
    </row>
    <row r="15" ht="42" spans="1:15">
      <c r="A15" s="5"/>
      <c r="C15" s="13"/>
      <c r="D15" s="75" t="s">
        <v>10</v>
      </c>
      <c r="E15" s="75" t="s">
        <v>263</v>
      </c>
      <c r="F15" s="834" t="s">
        <v>348</v>
      </c>
      <c r="G15" s="834" t="s">
        <v>349</v>
      </c>
      <c r="H15" s="834" t="s">
        <v>350</v>
      </c>
      <c r="I15" s="76" t="s">
        <v>351</v>
      </c>
      <c r="J15" s="75" t="s">
        <v>231</v>
      </c>
      <c r="K15" s="76" t="s">
        <v>267</v>
      </c>
      <c r="L15" s="76"/>
      <c r="M15" s="76"/>
      <c r="N15" s="15"/>
      <c r="O15" s="45"/>
    </row>
    <row r="16" ht="14" customHeight="1" spans="1:25">
      <c r="A16" s="5"/>
      <c r="C16" s="13"/>
      <c r="D16" s="31">
        <v>1</v>
      </c>
      <c r="E16" s="120"/>
      <c r="F16" s="120"/>
      <c r="G16" s="120"/>
      <c r="H16" s="120"/>
      <c r="I16" s="145"/>
      <c r="J16" s="146" t="str">
        <f>IF(N16&lt;1,"",IF(N16&lt;=1,"1,00",IF(N16&lt;=3,"2,00",IF(N16&lt;=9,"3,00",IF(N16&gt;=10,"4,00","")))))</f>
        <v/>
      </c>
      <c r="K16" s="147" t="s">
        <v>352</v>
      </c>
      <c r="L16" s="147"/>
      <c r="M16" s="147"/>
      <c r="N16" s="148">
        <f>G16*H16</f>
        <v>0</v>
      </c>
      <c r="O16" s="45"/>
      <c r="S16" s="172"/>
      <c r="T16" s="172"/>
      <c r="U16" s="172"/>
      <c r="Y16" s="172"/>
    </row>
    <row r="17" ht="14" spans="1:25">
      <c r="A17" s="5"/>
      <c r="C17" s="13"/>
      <c r="D17" s="31">
        <v>2</v>
      </c>
      <c r="E17" s="120"/>
      <c r="F17" s="120"/>
      <c r="G17" s="120"/>
      <c r="H17" s="120"/>
      <c r="I17" s="120"/>
      <c r="J17" s="146" t="str">
        <f t="shared" ref="J17:J18" si="0">IF(N17&lt;1,"",IF(N17&lt;=1,"1,00",IF(N17&lt;=3,"2,00",IF(N17&lt;=9,"3,00",IF(N17&gt;=10,"4,00","")))))</f>
        <v/>
      </c>
      <c r="K17" s="147"/>
      <c r="L17" s="147"/>
      <c r="M17" s="147"/>
      <c r="N17" s="148">
        <f>G17*H17</f>
        <v>0</v>
      </c>
      <c r="O17" s="45"/>
      <c r="S17" s="172"/>
      <c r="T17" s="172"/>
      <c r="U17" s="172"/>
      <c r="Y17" s="172"/>
    </row>
    <row r="18" ht="14" spans="1:25">
      <c r="A18" s="5"/>
      <c r="C18" s="13"/>
      <c r="D18" s="31">
        <v>3</v>
      </c>
      <c r="E18" s="120"/>
      <c r="F18" s="120"/>
      <c r="G18" s="120"/>
      <c r="H18" s="120"/>
      <c r="I18" s="120"/>
      <c r="J18" s="146" t="str">
        <f t="shared" si="0"/>
        <v/>
      </c>
      <c r="K18" s="147"/>
      <c r="L18" s="147"/>
      <c r="M18" s="147"/>
      <c r="N18" s="148">
        <f>G18*H18</f>
        <v>0</v>
      </c>
      <c r="O18" s="45"/>
      <c r="Y18" s="172"/>
    </row>
    <row r="19" ht="14" customHeight="1" spans="1:25">
      <c r="A19" s="5"/>
      <c r="C19" s="13"/>
      <c r="D19" s="121" t="s">
        <v>243</v>
      </c>
      <c r="E19" s="49"/>
      <c r="F19" s="49"/>
      <c r="G19" s="49"/>
      <c r="H19" s="49"/>
      <c r="I19" s="149"/>
      <c r="J19" s="150" t="str">
        <f>IFERROR(SUM(J16+J17+J18),"")</f>
        <v/>
      </c>
      <c r="K19" s="147"/>
      <c r="L19" s="147"/>
      <c r="M19" s="147"/>
      <c r="N19" s="15"/>
      <c r="O19" s="45"/>
      <c r="Y19" s="172"/>
    </row>
    <row r="20" ht="14" spans="1:25">
      <c r="A20" s="5"/>
      <c r="C20" s="13"/>
      <c r="D20" s="122" t="s">
        <v>353</v>
      </c>
      <c r="E20" s="123"/>
      <c r="F20" s="123"/>
      <c r="G20" s="123"/>
      <c r="H20" s="123"/>
      <c r="I20" s="123"/>
      <c r="J20" s="150" t="str">
        <f>IFERROR(SUM(J19/3),"")</f>
        <v/>
      </c>
      <c r="K20" s="147"/>
      <c r="L20" s="147"/>
      <c r="M20" s="147"/>
      <c r="N20" s="15"/>
      <c r="O20" s="45"/>
      <c r="Y20" s="172"/>
    </row>
    <row r="21" ht="14" spans="1:15">
      <c r="A21" s="5"/>
      <c r="C21" s="13"/>
      <c r="D21" s="124" t="s">
        <v>270</v>
      </c>
      <c r="E21" s="125"/>
      <c r="F21" s="126"/>
      <c r="G21" s="126"/>
      <c r="H21" s="126"/>
      <c r="I21" s="126"/>
      <c r="J21" s="125"/>
      <c r="K21" s="125"/>
      <c r="L21" s="14"/>
      <c r="M21" s="14"/>
      <c r="N21" s="15"/>
      <c r="O21" s="45"/>
    </row>
    <row r="22" ht="14" spans="1:15">
      <c r="A22" s="5"/>
      <c r="C22" s="37"/>
      <c r="D22" s="127" t="s">
        <v>354</v>
      </c>
      <c r="E22" s="128"/>
      <c r="F22" s="129"/>
      <c r="G22" s="129"/>
      <c r="H22" s="129"/>
      <c r="I22" s="129"/>
      <c r="J22" s="128"/>
      <c r="K22" s="128"/>
      <c r="L22" s="38"/>
      <c r="M22" s="38"/>
      <c r="N22" s="39"/>
      <c r="O22" s="53"/>
    </row>
    <row r="23" ht="14" spans="1:15">
      <c r="A23" s="5"/>
      <c r="C23" s="113"/>
      <c r="D23" s="130"/>
      <c r="E23" s="131"/>
      <c r="F23" s="132"/>
      <c r="G23" s="132"/>
      <c r="H23" s="132"/>
      <c r="I23" s="132"/>
      <c r="J23" s="131"/>
      <c r="K23" s="131"/>
      <c r="L23" s="113"/>
      <c r="M23" s="113"/>
      <c r="N23" s="112"/>
      <c r="O23" s="113"/>
    </row>
    <row r="24" ht="14" spans="1:15">
      <c r="A24" s="5"/>
      <c r="C24" s="38"/>
      <c r="D24" s="38"/>
      <c r="E24" s="38"/>
      <c r="F24" s="38"/>
      <c r="G24" s="38"/>
      <c r="H24" s="38"/>
      <c r="I24" s="38"/>
      <c r="J24" s="38"/>
      <c r="K24" s="38"/>
      <c r="L24" s="38"/>
      <c r="M24" s="38"/>
      <c r="N24" s="39"/>
      <c r="O24" s="38"/>
    </row>
    <row r="25" customHeight="1" spans="1:15">
      <c r="A25" s="5"/>
      <c r="C25" s="133" t="s">
        <v>355</v>
      </c>
      <c r="D25" s="134"/>
      <c r="E25" s="134"/>
      <c r="F25" s="134"/>
      <c r="G25" s="134"/>
      <c r="H25" s="134"/>
      <c r="I25" s="134"/>
      <c r="J25" s="134"/>
      <c r="K25" s="134"/>
      <c r="L25" s="134"/>
      <c r="M25" s="134"/>
      <c r="N25" s="151"/>
      <c r="O25" s="152"/>
    </row>
    <row r="26" ht="14" spans="1:15">
      <c r="A26" s="5"/>
      <c r="C26" s="13"/>
      <c r="D26" s="14"/>
      <c r="E26" s="14"/>
      <c r="F26" s="14"/>
      <c r="G26" s="14"/>
      <c r="H26" s="14"/>
      <c r="I26" s="14"/>
      <c r="J26" s="14"/>
      <c r="K26" s="14"/>
      <c r="L26" s="14"/>
      <c r="M26" s="14"/>
      <c r="N26" s="15"/>
      <c r="O26" s="45"/>
    </row>
    <row r="27" ht="14" spans="1:15">
      <c r="A27" s="5"/>
      <c r="C27" s="13"/>
      <c r="D27" s="111"/>
      <c r="E27" s="113"/>
      <c r="F27" s="113"/>
      <c r="G27" s="113"/>
      <c r="H27" s="113"/>
      <c r="I27" s="113"/>
      <c r="J27" s="113"/>
      <c r="K27" s="113"/>
      <c r="L27" s="113"/>
      <c r="M27" s="113"/>
      <c r="N27" s="153"/>
      <c r="O27" s="45"/>
    </row>
    <row r="28" ht="14" spans="1:15">
      <c r="A28" s="5"/>
      <c r="C28" s="13"/>
      <c r="D28" s="13"/>
      <c r="E28" s="14" t="s">
        <v>356</v>
      </c>
      <c r="F28" s="14"/>
      <c r="G28" s="14"/>
      <c r="H28" s="14"/>
      <c r="I28" s="14"/>
      <c r="J28" s="14"/>
      <c r="K28" s="14"/>
      <c r="L28" s="14"/>
      <c r="M28" s="14"/>
      <c r="N28" s="154"/>
      <c r="O28" s="45"/>
    </row>
    <row r="29" ht="14" spans="1:15">
      <c r="A29" s="5"/>
      <c r="C29" s="13"/>
      <c r="D29" s="13"/>
      <c r="E29" s="14" t="s">
        <v>357</v>
      </c>
      <c r="F29" s="14"/>
      <c r="G29" s="14"/>
      <c r="H29" s="14"/>
      <c r="I29" s="14"/>
      <c r="J29" s="14"/>
      <c r="K29" s="14"/>
      <c r="L29" s="14"/>
      <c r="M29" s="14"/>
      <c r="N29" s="154"/>
      <c r="O29" s="45"/>
    </row>
    <row r="30" ht="14" spans="1:15">
      <c r="A30" s="5"/>
      <c r="C30" s="13"/>
      <c r="D30" s="13"/>
      <c r="E30" s="14" t="s">
        <v>358</v>
      </c>
      <c r="F30" s="14"/>
      <c r="G30" s="14"/>
      <c r="H30" s="14"/>
      <c r="I30" s="14"/>
      <c r="J30" s="14"/>
      <c r="K30" s="14"/>
      <c r="L30" s="14"/>
      <c r="M30" s="14"/>
      <c r="N30" s="154"/>
      <c r="O30" s="45"/>
    </row>
    <row r="31" ht="14" spans="1:15">
      <c r="A31" s="5"/>
      <c r="C31" s="13"/>
      <c r="D31" s="37"/>
      <c r="E31" s="38"/>
      <c r="F31" s="38"/>
      <c r="G31" s="38"/>
      <c r="H31" s="38"/>
      <c r="I31" s="38"/>
      <c r="J31" s="38"/>
      <c r="K31" s="38"/>
      <c r="L31" s="38"/>
      <c r="M31" s="38"/>
      <c r="N31" s="28"/>
      <c r="O31" s="45"/>
    </row>
    <row r="32" ht="14" spans="1:15">
      <c r="A32" s="5"/>
      <c r="C32" s="37"/>
      <c r="D32" s="38"/>
      <c r="E32" s="38"/>
      <c r="F32" s="38"/>
      <c r="G32" s="38"/>
      <c r="H32" s="38"/>
      <c r="I32" s="38"/>
      <c r="J32" s="38"/>
      <c r="K32" s="38"/>
      <c r="L32" s="38"/>
      <c r="M32" s="38"/>
      <c r="N32" s="39"/>
      <c r="O32" s="53"/>
    </row>
    <row r="33" customHeight="1" spans="1:15">
      <c r="A33" s="5"/>
      <c r="C33" s="135"/>
      <c r="D33" s="136" t="s">
        <v>359</v>
      </c>
      <c r="E33" s="134"/>
      <c r="F33" s="134"/>
      <c r="G33" s="134"/>
      <c r="H33" s="134"/>
      <c r="I33" s="134"/>
      <c r="J33" s="134"/>
      <c r="K33" s="134"/>
      <c r="L33" s="134"/>
      <c r="M33" s="134"/>
      <c r="N33" s="151"/>
      <c r="O33" s="152"/>
    </row>
    <row r="34" ht="14" spans="1:15">
      <c r="A34" s="5"/>
      <c r="C34" s="111"/>
      <c r="D34" s="113"/>
      <c r="E34" s="113"/>
      <c r="F34" s="113"/>
      <c r="G34" s="113"/>
      <c r="H34" s="113"/>
      <c r="I34" s="113"/>
      <c r="J34" s="113"/>
      <c r="K34" s="113"/>
      <c r="L34" s="113"/>
      <c r="M34" s="113"/>
      <c r="N34" s="112"/>
      <c r="O34" s="45"/>
    </row>
    <row r="35" ht="14" spans="1:15">
      <c r="A35" s="5"/>
      <c r="C35" s="13"/>
      <c r="D35" s="114" t="s">
        <v>360</v>
      </c>
      <c r="E35" s="115"/>
      <c r="F35" s="115"/>
      <c r="G35" s="115"/>
      <c r="H35" s="115"/>
      <c r="I35" s="115"/>
      <c r="J35" s="115"/>
      <c r="K35" s="115"/>
      <c r="L35" s="115"/>
      <c r="M35" s="115"/>
      <c r="N35" s="142"/>
      <c r="O35" s="45"/>
    </row>
    <row r="36" ht="14" spans="1:15">
      <c r="A36" s="5"/>
      <c r="C36" s="13"/>
      <c r="D36" s="116"/>
      <c r="E36" s="117"/>
      <c r="F36" s="117"/>
      <c r="G36" s="117"/>
      <c r="H36" s="117"/>
      <c r="I36" s="117"/>
      <c r="J36" s="117"/>
      <c r="K36" s="117"/>
      <c r="L36" s="117"/>
      <c r="M36" s="117"/>
      <c r="N36" s="143"/>
      <c r="O36" s="45"/>
    </row>
    <row r="37" ht="14" spans="1:15">
      <c r="A37" s="5"/>
      <c r="C37" s="13"/>
      <c r="D37" s="118"/>
      <c r="E37" s="119"/>
      <c r="F37" s="119"/>
      <c r="G37" s="119"/>
      <c r="H37" s="119"/>
      <c r="I37" s="119"/>
      <c r="J37" s="119"/>
      <c r="K37" s="119"/>
      <c r="L37" s="119"/>
      <c r="M37" s="119"/>
      <c r="N37" s="144"/>
      <c r="O37" s="45"/>
    </row>
    <row r="38" ht="14" spans="1:15">
      <c r="A38" s="5"/>
      <c r="C38" s="13"/>
      <c r="D38" s="14"/>
      <c r="E38" s="14"/>
      <c r="F38" s="14"/>
      <c r="G38" s="14"/>
      <c r="H38" s="14"/>
      <c r="I38" s="14"/>
      <c r="J38" s="14"/>
      <c r="K38" s="14"/>
      <c r="L38" s="14"/>
      <c r="M38" s="14"/>
      <c r="N38" s="15"/>
      <c r="O38" s="45"/>
    </row>
    <row r="39" ht="14" spans="1:15">
      <c r="A39" s="5"/>
      <c r="C39" s="16"/>
      <c r="D39" s="17" t="s">
        <v>10</v>
      </c>
      <c r="E39" s="835" t="s">
        <v>361</v>
      </c>
      <c r="F39" s="836" t="s">
        <v>273</v>
      </c>
      <c r="G39" s="137"/>
      <c r="H39" s="137"/>
      <c r="I39" s="137"/>
      <c r="J39" s="137"/>
      <c r="K39" s="50"/>
      <c r="L39" s="18" t="s">
        <v>227</v>
      </c>
      <c r="M39" s="155" t="s">
        <v>228</v>
      </c>
      <c r="N39" s="18" t="s">
        <v>229</v>
      </c>
      <c r="O39" s="45"/>
    </row>
    <row r="40" ht="14" spans="1:15">
      <c r="A40" s="5"/>
      <c r="C40" s="22"/>
      <c r="D40" s="21"/>
      <c r="E40" s="22"/>
      <c r="F40" s="19">
        <v>1</v>
      </c>
      <c r="G40" s="50"/>
      <c r="H40" s="24">
        <v>2</v>
      </c>
      <c r="I40" s="50"/>
      <c r="J40" s="24">
        <v>3</v>
      </c>
      <c r="K40" s="50"/>
      <c r="L40" s="22"/>
      <c r="M40" s="156"/>
      <c r="N40" s="157"/>
      <c r="O40" s="45"/>
    </row>
    <row r="41" ht="14" spans="1:15">
      <c r="A41" s="505"/>
      <c r="C41" s="22"/>
      <c r="D41" s="25"/>
      <c r="E41" s="26"/>
      <c r="F41" s="76" t="s">
        <v>230</v>
      </c>
      <c r="G41" s="76" t="s">
        <v>362</v>
      </c>
      <c r="H41" s="76" t="s">
        <v>230</v>
      </c>
      <c r="I41" s="76" t="s">
        <v>362</v>
      </c>
      <c r="J41" s="76" t="s">
        <v>230</v>
      </c>
      <c r="K41" s="76" t="s">
        <v>362</v>
      </c>
      <c r="L41" s="26"/>
      <c r="M41" s="158"/>
      <c r="N41" s="159"/>
      <c r="O41" s="45"/>
    </row>
    <row r="42" ht="14" spans="1:15">
      <c r="A42" s="837" t="s">
        <v>363</v>
      </c>
      <c r="C42" s="16"/>
      <c r="D42" s="32">
        <v>1</v>
      </c>
      <c r="E42" s="838" t="s">
        <v>363</v>
      </c>
      <c r="F42" s="87"/>
      <c r="G42" s="507" t="str">
        <f>IF(F42="Orientasi kepramukaan","1",IF(F42="KMD/KML tanpa SHB","2",IF(F42="KMD, dengan SHB","3",IF(F42="KML, dengan SHB","4",""))))</f>
        <v/>
      </c>
      <c r="H42" s="87"/>
      <c r="I42" s="507" t="str">
        <f t="shared" ref="I42:I45" si="1">IF(H42="Orientasi kepramukaan","1",IF(H42="KMD/KML tanpa SHB","2",IF(H42="KMD, dengan SHB","3",IF(H42="KML, dengan SHB","4",""))))</f>
        <v/>
      </c>
      <c r="J42" s="87"/>
      <c r="K42" s="507" t="str">
        <f t="shared" ref="K42:K45" si="2">IF(J42="Orientasi kepramukaan","1",IF(J42="KMD/KML tanpa SHB","2",IF(J42="KMD, dengan SHB","3",IF(J42="KML, dengan SHB","4",""))))</f>
        <v/>
      </c>
      <c r="L42" s="47" t="str">
        <f>IFERROR(SUM($G42+$I42+$K42),"")</f>
        <v/>
      </c>
      <c r="M42" s="160" t="str">
        <f>IFERROR(SUM($L42/3),"")</f>
        <v/>
      </c>
      <c r="N42" s="161" t="s">
        <v>364</v>
      </c>
      <c r="O42" s="45"/>
    </row>
    <row r="43" ht="14" spans="1:15">
      <c r="A43" s="506" t="s">
        <v>365</v>
      </c>
      <c r="C43" s="16"/>
      <c r="D43" s="32">
        <v>2</v>
      </c>
      <c r="E43" s="40" t="s">
        <v>365</v>
      </c>
      <c r="F43" s="87"/>
      <c r="G43" s="507" t="str">
        <f>IF(F43="Orientasi kepramukaan","1",IF(F43="KMD/KML tanpa SHB","2",IF(F43="KMD, dengan SHB","3",IF(F43="KML, dengan SHB","4",""))))</f>
        <v/>
      </c>
      <c r="H43" s="87"/>
      <c r="I43" s="507" t="str">
        <f t="shared" si="1"/>
        <v/>
      </c>
      <c r="J43" s="87"/>
      <c r="K43" s="507" t="str">
        <f t="shared" si="2"/>
        <v/>
      </c>
      <c r="L43" s="47" t="str">
        <f t="shared" ref="L43:L45" si="3">IFERROR(SUM($G43+$I43+$K43),"")</f>
        <v/>
      </c>
      <c r="M43" s="160" t="str">
        <f t="shared" ref="M43:M45" si="4">IFERROR(SUM($L43/3),"")</f>
        <v/>
      </c>
      <c r="N43" s="161" t="s">
        <v>366</v>
      </c>
      <c r="O43" s="45"/>
    </row>
    <row r="44" ht="14" spans="1:15">
      <c r="A44" s="508" t="s">
        <v>367</v>
      </c>
      <c r="C44" s="16"/>
      <c r="D44" s="32">
        <v>3</v>
      </c>
      <c r="E44" s="138" t="s">
        <v>367</v>
      </c>
      <c r="F44" s="87"/>
      <c r="G44" s="507" t="str">
        <f>IF(F44="Orientasi kepramukaan","1",IF(F44="KMD/KML tanpa SHB","2",IF(F44="KMD, dengan SHB","3",IF(F44="KML, dengan SHB","4",""))))</f>
        <v/>
      </c>
      <c r="H44" s="87"/>
      <c r="I44" s="507" t="str">
        <f t="shared" si="1"/>
        <v/>
      </c>
      <c r="J44" s="87"/>
      <c r="K44" s="507" t="str">
        <f t="shared" si="2"/>
        <v/>
      </c>
      <c r="L44" s="47" t="str">
        <f t="shared" si="3"/>
        <v/>
      </c>
      <c r="M44" s="160" t="str">
        <f t="shared" si="4"/>
        <v/>
      </c>
      <c r="N44" s="161" t="s">
        <v>368</v>
      </c>
      <c r="O44" s="45"/>
    </row>
    <row r="45" ht="14" spans="1:15">
      <c r="A45" s="508" t="s">
        <v>369</v>
      </c>
      <c r="C45" s="16"/>
      <c r="D45" s="32">
        <v>4</v>
      </c>
      <c r="E45" s="138" t="s">
        <v>369</v>
      </c>
      <c r="F45" s="87"/>
      <c r="G45" s="507" t="str">
        <f>IF(F45="Orientasi kepramukaan","1",IF(F45="KMD/KML tanpa SHB","2",IF(F45="KMD, dengan SHB","3",IF(F45="KML, dengan SHB","4",""))))</f>
        <v/>
      </c>
      <c r="H45" s="87"/>
      <c r="I45" s="507" t="str">
        <f t="shared" si="1"/>
        <v/>
      </c>
      <c r="J45" s="87"/>
      <c r="K45" s="507" t="str">
        <f t="shared" si="2"/>
        <v/>
      </c>
      <c r="L45" s="47" t="str">
        <f t="shared" si="3"/>
        <v/>
      </c>
      <c r="M45" s="160" t="str">
        <f t="shared" si="4"/>
        <v/>
      </c>
      <c r="N45" s="161" t="s">
        <v>368</v>
      </c>
      <c r="O45" s="45"/>
    </row>
    <row r="46" ht="14" customHeight="1" spans="1:15">
      <c r="A46" s="505"/>
      <c r="C46" s="16"/>
      <c r="D46" s="121" t="s">
        <v>243</v>
      </c>
      <c r="E46" s="49"/>
      <c r="F46" s="49"/>
      <c r="G46" s="49"/>
      <c r="H46" s="49"/>
      <c r="I46" s="49"/>
      <c r="J46" s="49"/>
      <c r="K46" s="49"/>
      <c r="L46" s="149"/>
      <c r="M46" s="162">
        <f>SUM($M42:$M45)</f>
        <v>0</v>
      </c>
      <c r="N46" s="163"/>
      <c r="O46" s="45"/>
    </row>
    <row r="47" ht="14" spans="1:15">
      <c r="A47" s="5"/>
      <c r="C47" s="37"/>
      <c r="D47" s="38"/>
      <c r="E47" s="38"/>
      <c r="F47" s="38"/>
      <c r="G47" s="38"/>
      <c r="H47" s="38"/>
      <c r="I47" s="38"/>
      <c r="J47" s="38"/>
      <c r="K47" s="38"/>
      <c r="L47" s="38"/>
      <c r="M47" s="57"/>
      <c r="N47" s="39"/>
      <c r="O47" s="53"/>
    </row>
    <row r="48" ht="14" spans="1:15">
      <c r="A48" s="5"/>
      <c r="C48" s="14"/>
      <c r="D48" s="14"/>
      <c r="E48" s="14"/>
      <c r="F48" s="14"/>
      <c r="G48" s="14"/>
      <c r="H48" s="14"/>
      <c r="I48" s="14"/>
      <c r="J48" s="14"/>
      <c r="K48" s="14"/>
      <c r="L48" s="14"/>
      <c r="M48" s="164"/>
      <c r="N48" s="15"/>
      <c r="O48" s="14"/>
    </row>
    <row r="49" customHeight="1" spans="1:15">
      <c r="A49" s="5"/>
      <c r="C49" s="135"/>
      <c r="D49" s="136" t="s">
        <v>370</v>
      </c>
      <c r="E49" s="134"/>
      <c r="F49" s="134"/>
      <c r="G49" s="134"/>
      <c r="H49" s="134"/>
      <c r="I49" s="134"/>
      <c r="J49" s="134"/>
      <c r="K49" s="134"/>
      <c r="L49" s="134"/>
      <c r="M49" s="134"/>
      <c r="N49" s="151"/>
      <c r="O49" s="152"/>
    </row>
    <row r="50" ht="14" spans="1:15">
      <c r="A50" s="5"/>
      <c r="C50" s="111"/>
      <c r="D50" s="14"/>
      <c r="E50" s="113"/>
      <c r="F50" s="113"/>
      <c r="G50" s="113"/>
      <c r="H50" s="113"/>
      <c r="I50" s="113"/>
      <c r="J50" s="113"/>
      <c r="K50" s="113"/>
      <c r="L50" s="113"/>
      <c r="M50" s="113"/>
      <c r="N50" s="112"/>
      <c r="O50" s="45"/>
    </row>
    <row r="51" ht="14" spans="1:15">
      <c r="A51" s="5"/>
      <c r="C51" s="13"/>
      <c r="D51" s="114" t="s">
        <v>371</v>
      </c>
      <c r="E51" s="115"/>
      <c r="F51" s="115"/>
      <c r="G51" s="115"/>
      <c r="H51" s="115"/>
      <c r="I51" s="115"/>
      <c r="J51" s="115"/>
      <c r="K51" s="115"/>
      <c r="L51" s="115"/>
      <c r="M51" s="115"/>
      <c r="N51" s="142"/>
      <c r="O51" s="45"/>
    </row>
    <row r="52" ht="14" spans="1:15">
      <c r="A52" s="5"/>
      <c r="C52" s="13"/>
      <c r="D52" s="116"/>
      <c r="E52" s="117"/>
      <c r="F52" s="117"/>
      <c r="G52" s="117"/>
      <c r="H52" s="117"/>
      <c r="I52" s="117"/>
      <c r="J52" s="117"/>
      <c r="K52" s="117"/>
      <c r="L52" s="117"/>
      <c r="M52" s="117"/>
      <c r="N52" s="143"/>
      <c r="O52" s="45"/>
    </row>
    <row r="53" ht="14" spans="1:15">
      <c r="A53" s="5"/>
      <c r="C53" s="13"/>
      <c r="D53" s="118"/>
      <c r="E53" s="119"/>
      <c r="F53" s="119"/>
      <c r="G53" s="119"/>
      <c r="H53" s="119"/>
      <c r="I53" s="119"/>
      <c r="J53" s="119"/>
      <c r="K53" s="119"/>
      <c r="L53" s="119"/>
      <c r="M53" s="119"/>
      <c r="N53" s="144"/>
      <c r="O53" s="45"/>
    </row>
    <row r="54" ht="14" spans="1:15">
      <c r="A54" s="5"/>
      <c r="C54" s="13"/>
      <c r="D54" s="14"/>
      <c r="E54" s="14"/>
      <c r="F54" s="14"/>
      <c r="G54" s="14"/>
      <c r="H54" s="14"/>
      <c r="I54" s="14"/>
      <c r="J54" s="14"/>
      <c r="K54" s="14"/>
      <c r="L54" s="14"/>
      <c r="M54" s="14"/>
      <c r="N54" s="15"/>
      <c r="O54" s="45"/>
    </row>
    <row r="55" ht="14" spans="1:15">
      <c r="A55" s="5"/>
      <c r="C55" s="16"/>
      <c r="D55" s="17" t="s">
        <v>10</v>
      </c>
      <c r="E55" s="18" t="s">
        <v>372</v>
      </c>
      <c r="F55" s="836" t="s">
        <v>273</v>
      </c>
      <c r="G55" s="137"/>
      <c r="H55" s="137"/>
      <c r="I55" s="137"/>
      <c r="J55" s="137"/>
      <c r="K55" s="50"/>
      <c r="L55" s="18" t="s">
        <v>227</v>
      </c>
      <c r="M55" s="18" t="s">
        <v>228</v>
      </c>
      <c r="N55" s="18" t="s">
        <v>229</v>
      </c>
      <c r="O55" s="45"/>
    </row>
    <row r="56" ht="14" spans="1:15">
      <c r="A56" s="5"/>
      <c r="C56" s="22"/>
      <c r="D56" s="21"/>
      <c r="E56" s="22"/>
      <c r="F56" s="19">
        <v>1</v>
      </c>
      <c r="G56" s="50"/>
      <c r="H56" s="24">
        <v>2</v>
      </c>
      <c r="I56" s="50"/>
      <c r="J56" s="24">
        <v>3</v>
      </c>
      <c r="K56" s="50"/>
      <c r="L56" s="22"/>
      <c r="M56" s="22"/>
      <c r="N56" s="157"/>
      <c r="O56" s="45"/>
    </row>
    <row r="57" ht="14" spans="1:15">
      <c r="A57" s="5"/>
      <c r="C57" s="22"/>
      <c r="D57" s="25"/>
      <c r="E57" s="26"/>
      <c r="F57" s="76" t="s">
        <v>230</v>
      </c>
      <c r="G57" s="76" t="s">
        <v>362</v>
      </c>
      <c r="H57" s="76" t="s">
        <v>230</v>
      </c>
      <c r="I57" s="76" t="s">
        <v>362</v>
      </c>
      <c r="J57" s="76" t="s">
        <v>230</v>
      </c>
      <c r="K57" s="76" t="s">
        <v>362</v>
      </c>
      <c r="L57" s="26"/>
      <c r="M57" s="26"/>
      <c r="N57" s="159"/>
      <c r="O57" s="45"/>
    </row>
    <row r="58" ht="14" spans="1:15">
      <c r="A58" s="5"/>
      <c r="C58" s="139"/>
      <c r="D58" s="28">
        <v>1</v>
      </c>
      <c r="E58" s="29" t="s">
        <v>274</v>
      </c>
      <c r="F58" s="87"/>
      <c r="G58" s="31" t="str">
        <f t="shared" ref="G58:I61" si="5">IF(F58="Tidak Ada","1",IF(F58="Ada","4",""))</f>
        <v/>
      </c>
      <c r="H58" s="87"/>
      <c r="I58" s="31" t="str">
        <f t="shared" si="5"/>
        <v/>
      </c>
      <c r="J58" s="87"/>
      <c r="K58" s="31" t="str">
        <f t="shared" ref="K58" si="6">IF(J58="Tidak Ada","1",IF(J58="Ada","4",""))</f>
        <v/>
      </c>
      <c r="L58" s="47" t="str">
        <f>IFERROR(SUM($G58+$I58+$K58),"")</f>
        <v/>
      </c>
      <c r="M58" s="160" t="str">
        <f>IFERROR(SUM($L58/3),"")</f>
        <v/>
      </c>
      <c r="N58" s="165" t="s">
        <v>373</v>
      </c>
      <c r="O58" s="45"/>
    </row>
    <row r="59" ht="14" spans="1:15">
      <c r="A59" s="5"/>
      <c r="C59" s="139"/>
      <c r="D59" s="32">
        <v>2</v>
      </c>
      <c r="E59" s="29" t="s">
        <v>276</v>
      </c>
      <c r="F59" s="87"/>
      <c r="G59" s="31" t="str">
        <f t="shared" si="5"/>
        <v/>
      </c>
      <c r="H59" s="87"/>
      <c r="I59" s="31" t="str">
        <f t="shared" si="5"/>
        <v/>
      </c>
      <c r="J59" s="87"/>
      <c r="K59" s="31" t="str">
        <f t="shared" ref="K59" si="7">IF(J59="Tidak Ada","1",IF(J59="Ada","4",""))</f>
        <v/>
      </c>
      <c r="L59" s="47" t="str">
        <f t="shared" ref="L59:L61" si="8">IFERROR(SUM($G59+$I59+$K59),"")</f>
        <v/>
      </c>
      <c r="M59" s="160" t="str">
        <f t="shared" ref="M59:M61" si="9">IFERROR(SUM($L59/3),"")</f>
        <v/>
      </c>
      <c r="N59" s="166"/>
      <c r="O59" s="45"/>
    </row>
    <row r="60" ht="14" spans="1:15">
      <c r="A60" s="5"/>
      <c r="C60" s="139"/>
      <c r="D60" s="32">
        <v>3</v>
      </c>
      <c r="E60" s="29" t="s">
        <v>277</v>
      </c>
      <c r="F60" s="87"/>
      <c r="G60" s="31" t="str">
        <f t="shared" si="5"/>
        <v/>
      </c>
      <c r="H60" s="87"/>
      <c r="I60" s="31" t="str">
        <f t="shared" si="5"/>
        <v/>
      </c>
      <c r="J60" s="87"/>
      <c r="K60" s="31" t="str">
        <f t="shared" ref="K60" si="10">IF(J60="Tidak Ada","1",IF(J60="Ada","4",""))</f>
        <v/>
      </c>
      <c r="L60" s="47" t="str">
        <f t="shared" si="8"/>
        <v/>
      </c>
      <c r="M60" s="160" t="str">
        <f t="shared" si="9"/>
        <v/>
      </c>
      <c r="N60" s="166"/>
      <c r="O60" s="45"/>
    </row>
    <row r="61" ht="14" spans="1:15">
      <c r="A61" s="5"/>
      <c r="C61" s="139"/>
      <c r="D61" s="32">
        <v>4</v>
      </c>
      <c r="E61" s="29" t="s">
        <v>278</v>
      </c>
      <c r="F61" s="87"/>
      <c r="G61" s="31" t="str">
        <f t="shared" si="5"/>
        <v/>
      </c>
      <c r="H61" s="87"/>
      <c r="I61" s="31" t="str">
        <f t="shared" si="5"/>
        <v/>
      </c>
      <c r="J61" s="87"/>
      <c r="K61" s="31" t="str">
        <f t="shared" ref="K61" si="11">IF(J61="Tidak Ada","1",IF(J61="Ada","4",""))</f>
        <v/>
      </c>
      <c r="L61" s="47" t="str">
        <f t="shared" si="8"/>
        <v/>
      </c>
      <c r="M61" s="160" t="str">
        <f t="shared" si="9"/>
        <v/>
      </c>
      <c r="N61" s="166"/>
      <c r="O61" s="45"/>
    </row>
    <row r="62" ht="14" spans="1:15">
      <c r="A62" s="5"/>
      <c r="C62" s="139"/>
      <c r="D62" s="33"/>
      <c r="E62" s="33"/>
      <c r="F62" s="33"/>
      <c r="G62" s="33"/>
      <c r="H62" s="33"/>
      <c r="I62" s="33"/>
      <c r="J62" s="33"/>
      <c r="K62" s="49" t="s">
        <v>243</v>
      </c>
      <c r="L62" s="50"/>
      <c r="M62" s="51">
        <f>SUM($M58:$M61)</f>
        <v>0</v>
      </c>
      <c r="N62" s="167"/>
      <c r="O62" s="45"/>
    </row>
    <row r="63" ht="14" spans="1:15">
      <c r="A63" s="5"/>
      <c r="C63" s="139"/>
      <c r="D63" s="33"/>
      <c r="E63" s="33"/>
      <c r="F63" s="33"/>
      <c r="G63" s="33"/>
      <c r="H63" s="33"/>
      <c r="I63" s="33"/>
      <c r="J63" s="83" t="s">
        <v>374</v>
      </c>
      <c r="K63" s="137"/>
      <c r="L63" s="50"/>
      <c r="M63" s="51">
        <f>($M46+$M62)/2</f>
        <v>0</v>
      </c>
      <c r="N63" s="168"/>
      <c r="O63" s="45"/>
    </row>
    <row r="64" ht="14" spans="1:15">
      <c r="A64" s="5"/>
      <c r="C64" s="37"/>
      <c r="D64" s="38"/>
      <c r="E64" s="38"/>
      <c r="F64" s="38"/>
      <c r="G64" s="38"/>
      <c r="H64" s="38"/>
      <c r="I64" s="38"/>
      <c r="J64" s="169"/>
      <c r="K64" s="170"/>
      <c r="L64" s="170"/>
      <c r="M64" s="171"/>
      <c r="N64" s="39"/>
      <c r="O64" s="53"/>
    </row>
    <row r="65" ht="14" spans="1:15">
      <c r="A65" s="5"/>
      <c r="C65" s="14"/>
      <c r="D65" s="14"/>
      <c r="E65" s="14"/>
      <c r="F65" s="14"/>
      <c r="G65" s="14"/>
      <c r="H65" s="14"/>
      <c r="I65" s="14"/>
      <c r="J65" s="175"/>
      <c r="K65" s="176"/>
      <c r="L65" s="176"/>
      <c r="M65" s="177"/>
      <c r="N65" s="15"/>
      <c r="O65" s="14"/>
    </row>
    <row r="66" customHeight="1" spans="1:15">
      <c r="A66" s="5"/>
      <c r="C66" s="133" t="s">
        <v>375</v>
      </c>
      <c r="D66" s="134"/>
      <c r="E66" s="134"/>
      <c r="F66" s="134"/>
      <c r="G66" s="134"/>
      <c r="H66" s="134"/>
      <c r="I66" s="134"/>
      <c r="J66" s="134"/>
      <c r="K66" s="134"/>
      <c r="L66" s="134"/>
      <c r="M66" s="178"/>
      <c r="N66" s="151"/>
      <c r="O66" s="152"/>
    </row>
    <row r="67" ht="14" spans="1:15">
      <c r="A67" s="5"/>
      <c r="C67" s="13"/>
      <c r="D67" s="14"/>
      <c r="E67" s="14"/>
      <c r="F67" s="14"/>
      <c r="G67" s="14"/>
      <c r="H67" s="14"/>
      <c r="I67" s="14"/>
      <c r="J67" s="14"/>
      <c r="K67" s="14"/>
      <c r="L67" s="14"/>
      <c r="M67" s="14"/>
      <c r="N67" s="15"/>
      <c r="O67" s="45"/>
    </row>
    <row r="68" ht="14" spans="1:15">
      <c r="A68" s="5"/>
      <c r="C68" s="13"/>
      <c r="D68" s="111"/>
      <c r="E68" s="113"/>
      <c r="F68" s="113"/>
      <c r="G68" s="113"/>
      <c r="H68" s="113"/>
      <c r="I68" s="113"/>
      <c r="J68" s="113"/>
      <c r="K68" s="113"/>
      <c r="L68" s="113"/>
      <c r="M68" s="113"/>
      <c r="N68" s="153"/>
      <c r="O68" s="45"/>
    </row>
    <row r="69" ht="31.5" customHeight="1" spans="1:15">
      <c r="A69" s="5"/>
      <c r="C69" s="13"/>
      <c r="D69" s="116" t="s">
        <v>376</v>
      </c>
      <c r="E69" s="117"/>
      <c r="F69" s="117"/>
      <c r="G69" s="117"/>
      <c r="H69" s="117"/>
      <c r="I69" s="117"/>
      <c r="J69" s="117"/>
      <c r="K69" s="117"/>
      <c r="L69" s="117"/>
      <c r="M69" s="117"/>
      <c r="N69" s="143"/>
      <c r="O69" s="45"/>
    </row>
    <row r="70" ht="14" spans="1:15">
      <c r="A70" s="5"/>
      <c r="C70" s="13"/>
      <c r="D70" s="37"/>
      <c r="E70" s="38"/>
      <c r="F70" s="38"/>
      <c r="G70" s="38"/>
      <c r="H70" s="38"/>
      <c r="I70" s="179"/>
      <c r="J70" s="38"/>
      <c r="K70" s="38"/>
      <c r="L70" s="38"/>
      <c r="M70" s="38"/>
      <c r="N70" s="28"/>
      <c r="O70" s="45"/>
    </row>
    <row r="71" ht="14" spans="1:15">
      <c r="A71" s="5"/>
      <c r="C71" s="13"/>
      <c r="D71" s="14"/>
      <c r="E71" s="14"/>
      <c r="F71" s="14"/>
      <c r="G71" s="14"/>
      <c r="H71" s="14"/>
      <c r="I71" s="14"/>
      <c r="J71" s="14"/>
      <c r="K71" s="14"/>
      <c r="L71" s="14"/>
      <c r="M71" s="14"/>
      <c r="N71" s="15"/>
      <c r="O71" s="45"/>
    </row>
    <row r="72" ht="14" spans="1:15">
      <c r="A72" s="5"/>
      <c r="C72" s="16"/>
      <c r="D72" s="17" t="s">
        <v>10</v>
      </c>
      <c r="E72" s="18" t="s">
        <v>377</v>
      </c>
      <c r="F72" s="836" t="s">
        <v>273</v>
      </c>
      <c r="G72" s="137"/>
      <c r="H72" s="137"/>
      <c r="I72" s="137"/>
      <c r="J72" s="137"/>
      <c r="K72" s="50"/>
      <c r="L72" s="18" t="s">
        <v>227</v>
      </c>
      <c r="M72" s="18" t="s">
        <v>228</v>
      </c>
      <c r="N72" s="18" t="s">
        <v>229</v>
      </c>
      <c r="O72" s="45"/>
    </row>
    <row r="73" ht="14" spans="1:15">
      <c r="A73" s="5"/>
      <c r="C73" s="22"/>
      <c r="D73" s="21"/>
      <c r="E73" s="22"/>
      <c r="F73" s="19">
        <v>1</v>
      </c>
      <c r="G73" s="50"/>
      <c r="H73" s="24">
        <v>2</v>
      </c>
      <c r="I73" s="50"/>
      <c r="J73" s="24">
        <v>3</v>
      </c>
      <c r="K73" s="50"/>
      <c r="L73" s="22"/>
      <c r="M73" s="22"/>
      <c r="N73" s="157"/>
      <c r="O73" s="45"/>
    </row>
    <row r="74" ht="14" spans="1:15">
      <c r="A74" s="5"/>
      <c r="C74" s="22"/>
      <c r="D74" s="25"/>
      <c r="E74" s="26"/>
      <c r="F74" s="76" t="s">
        <v>230</v>
      </c>
      <c r="G74" s="76" t="s">
        <v>362</v>
      </c>
      <c r="H74" s="76" t="s">
        <v>230</v>
      </c>
      <c r="I74" s="76" t="s">
        <v>362</v>
      </c>
      <c r="J74" s="76" t="s">
        <v>230</v>
      </c>
      <c r="K74" s="76" t="s">
        <v>362</v>
      </c>
      <c r="L74" s="26"/>
      <c r="M74" s="26"/>
      <c r="N74" s="159"/>
      <c r="O74" s="45"/>
    </row>
    <row r="75" ht="14" spans="1:15">
      <c r="A75" s="5"/>
      <c r="C75" s="139"/>
      <c r="D75" s="28">
        <v>1</v>
      </c>
      <c r="E75" s="29" t="s">
        <v>274</v>
      </c>
      <c r="F75" s="87"/>
      <c r="G75" s="31" t="str">
        <f t="shared" ref="G75:I78" si="12">IF(F75="Tidak Ada","1",IF(F75="Ada","4",""))</f>
        <v/>
      </c>
      <c r="H75" s="87"/>
      <c r="I75" s="31" t="str">
        <f t="shared" si="12"/>
        <v/>
      </c>
      <c r="J75" s="87"/>
      <c r="K75" s="31" t="str">
        <f t="shared" ref="K75" si="13">IF(J75="Tidak Ada","1",IF(J75="Ada","4",""))</f>
        <v/>
      </c>
      <c r="L75" s="47" t="str">
        <f>IFERROR(SUM($G75+$I75+$K75),"")</f>
        <v/>
      </c>
      <c r="M75" s="160" t="str">
        <f>IFERROR(SUM($L75/3),"")</f>
        <v/>
      </c>
      <c r="N75" s="165" t="s">
        <v>378</v>
      </c>
      <c r="O75" s="45"/>
    </row>
    <row r="76" ht="14" spans="1:15">
      <c r="A76" s="5"/>
      <c r="C76" s="139"/>
      <c r="D76" s="32">
        <v>2</v>
      </c>
      <c r="E76" s="29" t="s">
        <v>276</v>
      </c>
      <c r="F76" s="87"/>
      <c r="G76" s="31" t="str">
        <f t="shared" si="12"/>
        <v/>
      </c>
      <c r="H76" s="87"/>
      <c r="I76" s="31" t="str">
        <f t="shared" si="12"/>
        <v/>
      </c>
      <c r="J76" s="87"/>
      <c r="K76" s="31" t="str">
        <f t="shared" ref="K76" si="14">IF(J76="Tidak Ada","1",IF(J76="Ada","4",""))</f>
        <v/>
      </c>
      <c r="L76" s="47" t="str">
        <f t="shared" ref="L76:L78" si="15">IFERROR(SUM($G76+$I76+$K76),"")</f>
        <v/>
      </c>
      <c r="M76" s="160" t="str">
        <f t="shared" ref="M76:M78" si="16">IFERROR(SUM($L76/3),"")</f>
        <v/>
      </c>
      <c r="N76" s="166"/>
      <c r="O76" s="45"/>
    </row>
    <row r="77" ht="14" spans="1:15">
      <c r="A77" s="5"/>
      <c r="C77" s="139"/>
      <c r="D77" s="32">
        <v>3</v>
      </c>
      <c r="E77" s="29" t="s">
        <v>277</v>
      </c>
      <c r="F77" s="87"/>
      <c r="G77" s="31" t="str">
        <f t="shared" si="12"/>
        <v/>
      </c>
      <c r="H77" s="87"/>
      <c r="I77" s="31" t="str">
        <f t="shared" si="12"/>
        <v/>
      </c>
      <c r="J77" s="87"/>
      <c r="K77" s="31" t="str">
        <f t="shared" ref="K77" si="17">IF(J77="Tidak Ada","1",IF(J77="Ada","4",""))</f>
        <v/>
      </c>
      <c r="L77" s="47" t="str">
        <f t="shared" si="15"/>
        <v/>
      </c>
      <c r="M77" s="160" t="str">
        <f t="shared" si="16"/>
        <v/>
      </c>
      <c r="N77" s="166"/>
      <c r="O77" s="45"/>
    </row>
    <row r="78" ht="14" spans="1:15">
      <c r="A78" s="5"/>
      <c r="C78" s="139"/>
      <c r="D78" s="32">
        <v>4</v>
      </c>
      <c r="E78" s="29" t="s">
        <v>278</v>
      </c>
      <c r="F78" s="87"/>
      <c r="G78" s="31" t="str">
        <f t="shared" si="12"/>
        <v/>
      </c>
      <c r="H78" s="87"/>
      <c r="I78" s="31" t="str">
        <f t="shared" si="12"/>
        <v/>
      </c>
      <c r="J78" s="87"/>
      <c r="K78" s="31" t="str">
        <f t="shared" ref="K78" si="18">IF(J78="Tidak Ada","1",IF(J78="Ada","4",""))</f>
        <v/>
      </c>
      <c r="L78" s="47" t="str">
        <f t="shared" si="15"/>
        <v/>
      </c>
      <c r="M78" s="160" t="str">
        <f t="shared" si="16"/>
        <v/>
      </c>
      <c r="N78" s="166"/>
      <c r="O78" s="45"/>
    </row>
    <row r="79" ht="14" spans="1:15">
      <c r="A79" s="5"/>
      <c r="C79" s="139"/>
      <c r="D79" s="33"/>
      <c r="E79" s="33"/>
      <c r="F79" s="33"/>
      <c r="G79" s="33"/>
      <c r="H79" s="33"/>
      <c r="I79" s="33"/>
      <c r="J79" s="33"/>
      <c r="K79" s="49" t="s">
        <v>243</v>
      </c>
      <c r="L79" s="50"/>
      <c r="M79" s="162">
        <f>SUM($M75:$M78)</f>
        <v>0</v>
      </c>
      <c r="N79" s="31"/>
      <c r="O79" s="45"/>
    </row>
    <row r="80" ht="14" spans="1:15">
      <c r="A80" s="5"/>
      <c r="C80" s="37"/>
      <c r="D80" s="38"/>
      <c r="E80" s="38"/>
      <c r="F80" s="38"/>
      <c r="G80" s="38"/>
      <c r="H80" s="38"/>
      <c r="I80" s="38"/>
      <c r="J80" s="38"/>
      <c r="K80" s="180"/>
      <c r="L80" s="170"/>
      <c r="M80" s="171"/>
      <c r="N80" s="39"/>
      <c r="O80" s="53"/>
    </row>
    <row r="81" ht="14" spans="1:15">
      <c r="A81" s="5"/>
      <c r="C81" s="14"/>
      <c r="D81" s="14"/>
      <c r="E81" s="14"/>
      <c r="F81" s="14"/>
      <c r="G81" s="14"/>
      <c r="H81" s="14"/>
      <c r="I81" s="14"/>
      <c r="J81" s="14"/>
      <c r="K81" s="181"/>
      <c r="L81" s="176"/>
      <c r="M81" s="177"/>
      <c r="N81" s="15"/>
      <c r="O81" s="14"/>
    </row>
    <row r="82" customHeight="1" spans="1:15">
      <c r="A82" s="5"/>
      <c r="C82" s="10" t="s">
        <v>379</v>
      </c>
      <c r="D82" s="11"/>
      <c r="E82" s="11"/>
      <c r="F82" s="11"/>
      <c r="G82" s="11"/>
      <c r="H82" s="11"/>
      <c r="I82" s="11"/>
      <c r="J82" s="11"/>
      <c r="K82" s="11"/>
      <c r="L82" s="11"/>
      <c r="M82" s="11"/>
      <c r="N82" s="12"/>
      <c r="O82" s="44"/>
    </row>
    <row r="83" ht="14" spans="1:15">
      <c r="A83" s="5"/>
      <c r="C83" s="13"/>
      <c r="D83" s="14"/>
      <c r="E83" s="14"/>
      <c r="F83" s="14"/>
      <c r="G83" s="14"/>
      <c r="H83" s="14"/>
      <c r="I83" s="14"/>
      <c r="J83" s="14"/>
      <c r="K83" s="14"/>
      <c r="L83" s="14"/>
      <c r="M83" s="14"/>
      <c r="N83" s="15"/>
      <c r="O83" s="45"/>
    </row>
    <row r="84" ht="14" spans="1:15">
      <c r="A84" s="5"/>
      <c r="C84" s="16"/>
      <c r="D84" s="17" t="s">
        <v>10</v>
      </c>
      <c r="E84" s="835" t="s">
        <v>272</v>
      </c>
      <c r="F84" s="836" t="s">
        <v>273</v>
      </c>
      <c r="G84" s="137"/>
      <c r="H84" s="137"/>
      <c r="I84" s="137"/>
      <c r="J84" s="137"/>
      <c r="K84" s="50"/>
      <c r="L84" s="18" t="s">
        <v>227</v>
      </c>
      <c r="M84" s="18" t="s">
        <v>228</v>
      </c>
      <c r="N84" s="18" t="s">
        <v>229</v>
      </c>
      <c r="O84" s="45"/>
    </row>
    <row r="85" ht="14" spans="1:15">
      <c r="A85" s="5"/>
      <c r="C85" s="22"/>
      <c r="D85" s="21"/>
      <c r="E85" s="22"/>
      <c r="F85" s="19">
        <v>1</v>
      </c>
      <c r="G85" s="50"/>
      <c r="H85" s="24">
        <v>2</v>
      </c>
      <c r="I85" s="50"/>
      <c r="J85" s="24">
        <v>3</v>
      </c>
      <c r="K85" s="50"/>
      <c r="L85" s="22"/>
      <c r="M85" s="22"/>
      <c r="N85" s="157"/>
      <c r="O85" s="45"/>
    </row>
    <row r="86" ht="14" spans="1:15">
      <c r="A86" s="5"/>
      <c r="C86" s="22"/>
      <c r="D86" s="21"/>
      <c r="E86" s="26"/>
      <c r="F86" s="76" t="s">
        <v>230</v>
      </c>
      <c r="G86" s="76" t="s">
        <v>362</v>
      </c>
      <c r="H86" s="76" t="s">
        <v>230</v>
      </c>
      <c r="I86" s="76" t="s">
        <v>362</v>
      </c>
      <c r="J86" s="76" t="s">
        <v>230</v>
      </c>
      <c r="K86" s="76" t="s">
        <v>362</v>
      </c>
      <c r="L86" s="26"/>
      <c r="M86" s="26"/>
      <c r="N86" s="159"/>
      <c r="O86" s="45"/>
    </row>
    <row r="87" ht="14" spans="1:15">
      <c r="A87" s="5"/>
      <c r="C87" s="139"/>
      <c r="D87" s="32">
        <v>1</v>
      </c>
      <c r="E87" s="29" t="s">
        <v>274</v>
      </c>
      <c r="F87" s="87"/>
      <c r="G87" s="31" t="str">
        <f t="shared" ref="G87:I90" si="19">IF(F87="Tidak Ada","1",IF(F87="Ada","4",""))</f>
        <v/>
      </c>
      <c r="H87" s="87"/>
      <c r="I87" s="31" t="str">
        <f t="shared" si="19"/>
        <v/>
      </c>
      <c r="J87" s="87"/>
      <c r="K87" s="31" t="str">
        <f t="shared" ref="K87" si="20">IF(J87="Tidak Ada","1",IF(J87="Ada","4",""))</f>
        <v/>
      </c>
      <c r="L87" s="47" t="str">
        <f t="shared" ref="L87:L90" si="21">IFERROR(SUM($G87+$I87+$K87),"")</f>
        <v/>
      </c>
      <c r="M87" s="160" t="str">
        <f t="shared" ref="M87:M90" si="22">IFERROR(SUM($L87/3),"")</f>
        <v/>
      </c>
      <c r="N87" s="182" t="s">
        <v>380</v>
      </c>
      <c r="O87" s="45"/>
    </row>
    <row r="88" ht="14" spans="1:15">
      <c r="A88" s="5"/>
      <c r="C88" s="139"/>
      <c r="D88" s="32">
        <v>2</v>
      </c>
      <c r="E88" s="29" t="s">
        <v>276</v>
      </c>
      <c r="F88" s="87"/>
      <c r="G88" s="31" t="str">
        <f t="shared" si="19"/>
        <v/>
      </c>
      <c r="H88" s="87"/>
      <c r="I88" s="31" t="str">
        <f t="shared" si="19"/>
        <v/>
      </c>
      <c r="J88" s="87"/>
      <c r="K88" s="31" t="str">
        <f t="shared" ref="K88" si="23">IF(J88="Tidak Ada","1",IF(J88="Ada","4",""))</f>
        <v/>
      </c>
      <c r="L88" s="47" t="str">
        <f t="shared" si="21"/>
        <v/>
      </c>
      <c r="M88" s="160" t="str">
        <f t="shared" si="22"/>
        <v/>
      </c>
      <c r="N88" s="183"/>
      <c r="O88" s="45"/>
    </row>
    <row r="89" ht="14" spans="1:15">
      <c r="A89" s="5"/>
      <c r="C89" s="139"/>
      <c r="D89" s="32">
        <v>3</v>
      </c>
      <c r="E89" s="29" t="s">
        <v>277</v>
      </c>
      <c r="F89" s="87"/>
      <c r="G89" s="31" t="str">
        <f t="shared" si="19"/>
        <v/>
      </c>
      <c r="H89" s="87"/>
      <c r="I89" s="31" t="str">
        <f t="shared" si="19"/>
        <v/>
      </c>
      <c r="J89" s="87"/>
      <c r="K89" s="31" t="str">
        <f t="shared" ref="K89" si="24">IF(J89="Tidak Ada","1",IF(J89="Ada","4",""))</f>
        <v/>
      </c>
      <c r="L89" s="47" t="str">
        <f t="shared" si="21"/>
        <v/>
      </c>
      <c r="M89" s="160" t="str">
        <f t="shared" si="22"/>
        <v/>
      </c>
      <c r="N89" s="183"/>
      <c r="O89" s="45"/>
    </row>
    <row r="90" ht="14" spans="1:15">
      <c r="A90" s="5"/>
      <c r="C90" s="139"/>
      <c r="D90" s="32">
        <v>4</v>
      </c>
      <c r="E90" s="29" t="s">
        <v>278</v>
      </c>
      <c r="F90" s="87"/>
      <c r="G90" s="31" t="str">
        <f t="shared" si="19"/>
        <v/>
      </c>
      <c r="H90" s="87"/>
      <c r="I90" s="31" t="str">
        <f t="shared" si="19"/>
        <v/>
      </c>
      <c r="J90" s="87"/>
      <c r="K90" s="31" t="str">
        <f t="shared" ref="K90" si="25">IF(J90="Tidak Ada","1",IF(J90="Ada","4",""))</f>
        <v/>
      </c>
      <c r="L90" s="47" t="str">
        <f t="shared" si="21"/>
        <v/>
      </c>
      <c r="M90" s="160" t="str">
        <f t="shared" si="22"/>
        <v/>
      </c>
      <c r="N90" s="183"/>
      <c r="O90" s="45"/>
    </row>
    <row r="91" ht="14" spans="1:15">
      <c r="A91" s="5"/>
      <c r="C91" s="139"/>
      <c r="D91" s="33"/>
      <c r="E91" s="33"/>
      <c r="F91" s="33"/>
      <c r="G91" s="33"/>
      <c r="H91" s="33"/>
      <c r="I91" s="33"/>
      <c r="J91" s="33"/>
      <c r="K91" s="49" t="s">
        <v>243</v>
      </c>
      <c r="L91" s="50"/>
      <c r="M91" s="51">
        <f>SUM($M87:$M90)</f>
        <v>0</v>
      </c>
      <c r="N91" s="184"/>
      <c r="O91" s="45"/>
    </row>
    <row r="92" ht="14" spans="1:15">
      <c r="A92" s="5"/>
      <c r="C92" s="37"/>
      <c r="D92" s="38"/>
      <c r="E92" s="38"/>
      <c r="F92" s="38"/>
      <c r="G92" s="38"/>
      <c r="H92" s="38"/>
      <c r="I92" s="38"/>
      <c r="J92" s="38"/>
      <c r="K92" s="38"/>
      <c r="L92" s="38"/>
      <c r="M92" s="52"/>
      <c r="N92" s="39"/>
      <c r="O92" s="53"/>
    </row>
    <row r="93" ht="10" customHeight="1" spans="1:15">
      <c r="A93" s="5"/>
      <c r="C93" s="33"/>
      <c r="D93" s="33"/>
      <c r="E93" s="33"/>
      <c r="F93" s="33"/>
      <c r="G93" s="33"/>
      <c r="H93" s="33"/>
      <c r="I93" s="33"/>
      <c r="J93" s="33"/>
      <c r="K93" s="33"/>
      <c r="L93" s="33"/>
      <c r="M93" s="57"/>
      <c r="N93" s="36"/>
      <c r="O93" s="33"/>
    </row>
    <row r="94" customHeight="1" spans="1:15">
      <c r="A94" s="5"/>
      <c r="C94" s="10" t="s">
        <v>381</v>
      </c>
      <c r="D94" s="173"/>
      <c r="E94" s="173"/>
      <c r="F94" s="173"/>
      <c r="G94" s="173"/>
      <c r="H94" s="173"/>
      <c r="I94" s="173"/>
      <c r="J94" s="173"/>
      <c r="K94" s="173"/>
      <c r="L94" s="173"/>
      <c r="M94" s="173"/>
      <c r="N94" s="173"/>
      <c r="O94" s="185"/>
    </row>
    <row r="95" ht="10" customHeight="1" spans="1:15">
      <c r="A95" s="5"/>
      <c r="C95" s="174"/>
      <c r="D95" s="15"/>
      <c r="E95" s="15"/>
      <c r="F95" s="14"/>
      <c r="G95" s="14"/>
      <c r="H95" s="14"/>
      <c r="I95" s="14"/>
      <c r="J95" s="14"/>
      <c r="K95" s="14"/>
      <c r="L95" s="14"/>
      <c r="M95" s="14"/>
      <c r="N95" s="15"/>
      <c r="O95" s="45"/>
    </row>
    <row r="96" ht="14" spans="1:15">
      <c r="A96" s="5"/>
      <c r="C96" s="13"/>
      <c r="D96" s="75" t="s">
        <v>10</v>
      </c>
      <c r="E96" s="834" t="s">
        <v>280</v>
      </c>
      <c r="F96" s="839" t="s">
        <v>273</v>
      </c>
      <c r="G96" s="123"/>
      <c r="H96" s="123"/>
      <c r="I96" s="123"/>
      <c r="J96" s="123"/>
      <c r="K96" s="123"/>
      <c r="L96" s="123"/>
      <c r="M96" s="123"/>
      <c r="N96" s="76" t="s">
        <v>267</v>
      </c>
      <c r="O96" s="45"/>
    </row>
    <row r="97" ht="14" spans="1:15">
      <c r="A97" s="5"/>
      <c r="C97" s="13"/>
      <c r="D97" s="123"/>
      <c r="E97" s="76"/>
      <c r="F97" s="75">
        <v>1</v>
      </c>
      <c r="G97" s="123"/>
      <c r="H97" s="76">
        <v>2</v>
      </c>
      <c r="I97" s="123"/>
      <c r="J97" s="76">
        <v>3</v>
      </c>
      <c r="K97" s="123"/>
      <c r="L97" s="76" t="s">
        <v>382</v>
      </c>
      <c r="M97" s="76" t="s">
        <v>383</v>
      </c>
      <c r="N97" s="186"/>
      <c r="O97" s="45"/>
    </row>
    <row r="98" ht="14" spans="1:15">
      <c r="A98" s="5"/>
      <c r="C98" s="13"/>
      <c r="D98" s="123"/>
      <c r="E98" s="76"/>
      <c r="F98" s="75" t="s">
        <v>230</v>
      </c>
      <c r="G98" s="75" t="s">
        <v>231</v>
      </c>
      <c r="H98" s="75" t="s">
        <v>230</v>
      </c>
      <c r="I98" s="75" t="s">
        <v>231</v>
      </c>
      <c r="J98" s="75" t="s">
        <v>230</v>
      </c>
      <c r="K98" s="75" t="s">
        <v>231</v>
      </c>
      <c r="L98" s="123"/>
      <c r="M98" s="123"/>
      <c r="N98" s="186"/>
      <c r="O98" s="45"/>
    </row>
    <row r="99" ht="28" customHeight="1" spans="1:15">
      <c r="A99" s="5"/>
      <c r="C99" s="13"/>
      <c r="D99" s="31">
        <v>1</v>
      </c>
      <c r="E99" s="78" t="s">
        <v>384</v>
      </c>
      <c r="F99" s="87"/>
      <c r="G99" s="35" t="str">
        <f>IF(F99="Tidak Ada","1",IF(F99="1 tahun sekali","2",IF(F99="6 bulan sekali","3",IF(F99="3 bulan sekali","4",""))))</f>
        <v/>
      </c>
      <c r="H99" s="87"/>
      <c r="I99" s="35" t="str">
        <f>IF(H99="Tidak Ada","1",IF(H99="1 tahun sekali","2",IF(H99="6 bulan sekali","3",IF(H99="3 bulan sekali","4",""))))</f>
        <v/>
      </c>
      <c r="J99" s="87"/>
      <c r="K99" s="35" t="str">
        <f>IF(J99="Tidak Ada","1",IF(J99="1 tahun sekali","2",IF(J99="6 bulan sekali","3",IF(J99="3 bulan sekali","4",""))))</f>
        <v/>
      </c>
      <c r="L99" s="47" t="str">
        <f t="shared" ref="L99:L109" si="26">IFERROR(SUM($G99+$I99+$K99),"")</f>
        <v/>
      </c>
      <c r="M99" s="160" t="str">
        <f t="shared" ref="M99:M109" si="27">IFERROR(SUM($L99/3),"")</f>
        <v/>
      </c>
      <c r="N99" s="147" t="s">
        <v>385</v>
      </c>
      <c r="O99" s="45"/>
    </row>
    <row r="100" ht="14" spans="1:15">
      <c r="A100" s="5"/>
      <c r="C100" s="13"/>
      <c r="D100" s="31">
        <v>2</v>
      </c>
      <c r="E100" s="78" t="s">
        <v>386</v>
      </c>
      <c r="F100" s="87"/>
      <c r="G100" s="35" t="str">
        <f>IF(F100="Tidak Ada","1",IF(F100="1 tahun sekali","2",IF(F100="6 bulan sekali","3",IF(F100="1 atau 3 bulan sekali","4",""))))</f>
        <v/>
      </c>
      <c r="H100" s="87"/>
      <c r="I100" s="35" t="str">
        <f>IF(H100="Tidak Ada","1",IF(H100="1 tahun sekali","2",IF(H100="6 bulan sekali","3",IF(H100="1 atau 3 bulan sekali","4",""))))</f>
        <v/>
      </c>
      <c r="J100" s="87"/>
      <c r="K100" s="35" t="str">
        <f>IF(J100="Tidak Ada","1",IF(J100="1 tahun sekali","2",IF(J100="6 bulan sekali","3",IF(J100="1 atau 3 bulan sekali","4",""))))</f>
        <v/>
      </c>
      <c r="L100" s="47" t="str">
        <f t="shared" si="26"/>
        <v/>
      </c>
      <c r="M100" s="160" t="str">
        <f t="shared" si="27"/>
        <v/>
      </c>
      <c r="N100" s="147"/>
      <c r="O100" s="45"/>
    </row>
    <row r="101" ht="14" spans="1:15">
      <c r="A101" s="5"/>
      <c r="C101" s="13"/>
      <c r="D101" s="31">
        <v>3</v>
      </c>
      <c r="E101" s="78" t="s">
        <v>387</v>
      </c>
      <c r="F101" s="87"/>
      <c r="G101" s="35" t="str">
        <f>IF(F101="Tidak Ada","1",IF(F101="50% kondisi sesuai aturan","2",IF(F101="75 % kondisi sesuai aturan","3",IF(F101="100 % kondisi sesuai aturan","4",""))))</f>
        <v/>
      </c>
      <c r="H101" s="87"/>
      <c r="I101" s="35" t="str">
        <f>IF(H101="Tidak Ada","1",IF(H101="50% kondisi sesuai aturan","2",IF(H101="75 % kondisi sesuai aturan","3",IF(H101="100 % kondisi sesuai aturan","4",""))))</f>
        <v/>
      </c>
      <c r="J101" s="87"/>
      <c r="K101" s="35" t="str">
        <f>IF(J101="Tidak Ada","1",IF(J101="50% kondisi sesuai aturan","2",IF(J101="75 % kondisi sesuai aturan","3",IF(J101="100 % kondisi sesuai aturan","4",""))))</f>
        <v/>
      </c>
      <c r="L101" s="47" t="str">
        <f t="shared" si="26"/>
        <v/>
      </c>
      <c r="M101" s="160" t="str">
        <f t="shared" si="27"/>
        <v/>
      </c>
      <c r="N101" s="147"/>
      <c r="O101" s="45"/>
    </row>
    <row r="102" ht="14" spans="1:15">
      <c r="A102" s="5"/>
      <c r="C102" s="13"/>
      <c r="D102" s="31">
        <v>4</v>
      </c>
      <c r="E102" s="78" t="s">
        <v>388</v>
      </c>
      <c r="F102" s="87"/>
      <c r="G102" s="31" t="str">
        <f>IF(F102="Tidak Ada","1",IF(F102="Ada","4",""))</f>
        <v/>
      </c>
      <c r="H102" s="87"/>
      <c r="I102" s="31" t="str">
        <f>IF(H102="Tidak Ada","1",IF(H102="Ada","4",""))</f>
        <v/>
      </c>
      <c r="J102" s="87"/>
      <c r="K102" s="31" t="str">
        <f>IF(J102="Tidak Ada","1",IF(J102="Ada","4",""))</f>
        <v/>
      </c>
      <c r="L102" s="47" t="str">
        <f t="shared" si="26"/>
        <v/>
      </c>
      <c r="M102" s="160" t="str">
        <f t="shared" si="27"/>
        <v/>
      </c>
      <c r="N102" s="147"/>
      <c r="O102" s="45"/>
    </row>
    <row r="103" ht="28" spans="1:15">
      <c r="A103" s="5"/>
      <c r="C103" s="13"/>
      <c r="D103" s="31">
        <v>5</v>
      </c>
      <c r="E103" s="78" t="s">
        <v>389</v>
      </c>
      <c r="F103" s="87"/>
      <c r="G103" s="31" t="str">
        <f>IF(F103="Tidak Ada","1",IF(F103="Ada","4",""))</f>
        <v/>
      </c>
      <c r="H103" s="87"/>
      <c r="I103" s="31" t="str">
        <f>IF(H103="Tidak Ada","1",IF(H103="Ada","4",""))</f>
        <v/>
      </c>
      <c r="J103" s="87"/>
      <c r="K103" s="31" t="str">
        <f>IF(J103="Tidak Ada","1",IF(J103="Ada","4",""))</f>
        <v/>
      </c>
      <c r="L103" s="47" t="str">
        <f t="shared" si="26"/>
        <v/>
      </c>
      <c r="M103" s="160" t="str">
        <f t="shared" si="27"/>
        <v/>
      </c>
      <c r="N103" s="147"/>
      <c r="O103" s="45"/>
    </row>
    <row r="104" ht="28" spans="1:15">
      <c r="A104" s="5"/>
      <c r="C104" s="13"/>
      <c r="D104" s="31">
        <v>6</v>
      </c>
      <c r="E104" s="78" t="s">
        <v>390</v>
      </c>
      <c r="F104" s="87"/>
      <c r="G104" s="31" t="str">
        <f>IF(F104="Tidak Ada","1",IF(F104="Ada","4",""))</f>
        <v/>
      </c>
      <c r="H104" s="87"/>
      <c r="I104" s="31" t="str">
        <f>IF(H104="Tidak Ada","1",IF(H104="Ada","4",""))</f>
        <v/>
      </c>
      <c r="J104" s="87"/>
      <c r="K104" s="31" t="str">
        <f>IF(J104="Tidak Ada","1",IF(J104="Ada","4",""))</f>
        <v/>
      </c>
      <c r="L104" s="47" t="str">
        <f t="shared" si="26"/>
        <v/>
      </c>
      <c r="M104" s="160" t="str">
        <f t="shared" si="27"/>
        <v/>
      </c>
      <c r="N104" s="147"/>
      <c r="O104" s="45"/>
    </row>
    <row r="105" ht="28" spans="1:15">
      <c r="A105" s="5"/>
      <c r="C105" s="13"/>
      <c r="D105" s="31">
        <v>7</v>
      </c>
      <c r="E105" s="78" t="s">
        <v>391</v>
      </c>
      <c r="F105" s="87"/>
      <c r="G105" s="31" t="str">
        <f>IF(F105="Tidak Ada","1",IF(F105="Ada","4",""))</f>
        <v/>
      </c>
      <c r="H105" s="87"/>
      <c r="I105" s="31" t="str">
        <f>IF(H105="Tidak Ada","1",IF(H105="Ada","4",""))</f>
        <v/>
      </c>
      <c r="J105" s="87"/>
      <c r="K105" s="31" t="str">
        <f>IF(J105="Tidak Ada","1",IF(J105="Ada","4",""))</f>
        <v/>
      </c>
      <c r="L105" s="47" t="str">
        <f t="shared" si="26"/>
        <v/>
      </c>
      <c r="M105" s="160" t="str">
        <f t="shared" si="27"/>
        <v/>
      </c>
      <c r="N105" s="147"/>
      <c r="O105" s="45"/>
    </row>
    <row r="106" ht="28" spans="1:15">
      <c r="A106" s="5"/>
      <c r="C106" s="13"/>
      <c r="D106" s="31">
        <v>8</v>
      </c>
      <c r="E106" s="78" t="s">
        <v>392</v>
      </c>
      <c r="F106" s="87"/>
      <c r="G106" s="31" t="str">
        <f t="shared" ref="G106:G108" si="28">IF(F106="Tidak Ada","1",IF(F106="Ada","4",""))</f>
        <v/>
      </c>
      <c r="H106" s="87"/>
      <c r="I106" s="31" t="str">
        <f t="shared" ref="I106:I108" si="29">IF(H106="Tidak Ada","1",IF(H106="Ada","4",""))</f>
        <v/>
      </c>
      <c r="J106" s="87"/>
      <c r="K106" s="31" t="str">
        <f t="shared" ref="K106:K108" si="30">IF(J106="Tidak Ada","1",IF(J106="Ada","4",""))</f>
        <v/>
      </c>
      <c r="L106" s="47" t="str">
        <f t="shared" si="26"/>
        <v/>
      </c>
      <c r="M106" s="160" t="str">
        <f t="shared" si="27"/>
        <v/>
      </c>
      <c r="N106" s="147"/>
      <c r="O106" s="45"/>
    </row>
    <row r="107" ht="14" spans="1:15">
      <c r="A107" s="5"/>
      <c r="C107" s="13"/>
      <c r="D107" s="31">
        <v>9</v>
      </c>
      <c r="E107" s="78" t="s">
        <v>393</v>
      </c>
      <c r="F107" s="87"/>
      <c r="G107" s="31" t="str">
        <f t="shared" si="28"/>
        <v/>
      </c>
      <c r="H107" s="87"/>
      <c r="I107" s="31" t="str">
        <f t="shared" si="29"/>
        <v/>
      </c>
      <c r="J107" s="87"/>
      <c r="K107" s="31" t="str">
        <f t="shared" si="30"/>
        <v/>
      </c>
      <c r="L107" s="47" t="str">
        <f t="shared" si="26"/>
        <v/>
      </c>
      <c r="M107" s="160" t="str">
        <f t="shared" si="27"/>
        <v/>
      </c>
      <c r="N107" s="147"/>
      <c r="O107" s="45"/>
    </row>
    <row r="108" ht="14" spans="1:15">
      <c r="A108" s="5"/>
      <c r="C108" s="13"/>
      <c r="D108" s="31">
        <v>10</v>
      </c>
      <c r="E108" s="78" t="s">
        <v>394</v>
      </c>
      <c r="F108" s="87"/>
      <c r="G108" s="31" t="str">
        <f t="shared" si="28"/>
        <v/>
      </c>
      <c r="H108" s="87"/>
      <c r="I108" s="31" t="str">
        <f t="shared" si="29"/>
        <v/>
      </c>
      <c r="J108" s="87"/>
      <c r="K108" s="31" t="str">
        <f t="shared" si="30"/>
        <v/>
      </c>
      <c r="L108" s="47" t="str">
        <f t="shared" si="26"/>
        <v/>
      </c>
      <c r="M108" s="160" t="str">
        <f t="shared" si="27"/>
        <v/>
      </c>
      <c r="N108" s="147"/>
      <c r="O108" s="45"/>
    </row>
    <row r="109" ht="28" spans="1:15">
      <c r="A109" s="5"/>
      <c r="C109" s="13"/>
      <c r="D109" s="31">
        <v>11</v>
      </c>
      <c r="E109" s="78" t="s">
        <v>395</v>
      </c>
      <c r="F109" s="87"/>
      <c r="G109" s="35" t="str">
        <f>IF(F109="Tidak Ada","1",IF(F109="Buku belum sepenuhnya sesuai aturan","2",IF(F109="Buku sepenuhnya sesuai aturan dan pelaporan","3",IF(F109="Buku sepenuhnya sesuai aturan dan lengkap","4",""))))</f>
        <v/>
      </c>
      <c r="H109" s="87"/>
      <c r="I109" s="35" t="str">
        <f>IF(H109="Tidak Ada","1",IF(H109="Buku belum sepenuhnya sesuai aturan","2",IF(H109="Buku sepenuhnya sesuai aturan dan pelaporan","3",IF(H109="Buku sepenuhnya sesuai aturan dan lengkap","4",""))))</f>
        <v/>
      </c>
      <c r="J109" s="87"/>
      <c r="K109" s="35" t="str">
        <f>IF(J109="Tidak Ada","1",IF(J109="Buku belum sepenuhnya sesuai aturan","2",IF(J109="Buku sepenuhnya sesuai aturan dan pelaporan","3",IF(J109="Buku sepenuhnya sesuai aturan dan lengkap","4",""))))</f>
        <v/>
      </c>
      <c r="L109" s="47" t="str">
        <f t="shared" si="26"/>
        <v/>
      </c>
      <c r="M109" s="160" t="str">
        <f t="shared" si="27"/>
        <v/>
      </c>
      <c r="N109" s="147"/>
      <c r="O109" s="45"/>
    </row>
    <row r="110" ht="14" spans="1:15">
      <c r="A110" s="5"/>
      <c r="C110" s="13"/>
      <c r="D110" s="122" t="s">
        <v>396</v>
      </c>
      <c r="E110" s="122"/>
      <c r="F110" s="122"/>
      <c r="G110" s="122"/>
      <c r="H110" s="122"/>
      <c r="I110" s="122"/>
      <c r="J110" s="122"/>
      <c r="K110" s="122"/>
      <c r="L110" s="187">
        <f>SUM(L99:L109)</f>
        <v>0</v>
      </c>
      <c r="M110" s="188">
        <f t="shared" ref="M110" si="31">L110/3</f>
        <v>0</v>
      </c>
      <c r="N110" s="147"/>
      <c r="O110" s="53"/>
    </row>
    <row r="111" ht="10" customHeight="1" spans="1:15">
      <c r="A111" s="5"/>
      <c r="C111" s="37"/>
      <c r="D111" s="38"/>
      <c r="E111" s="38"/>
      <c r="F111" s="38"/>
      <c r="G111" s="38"/>
      <c r="H111" s="38"/>
      <c r="I111" s="38"/>
      <c r="J111" s="38"/>
      <c r="K111" s="38"/>
      <c r="L111" s="38"/>
      <c r="M111" s="38"/>
      <c r="N111" s="39"/>
      <c r="O111" s="53"/>
    </row>
    <row r="112" customHeight="1" spans="1:1">
      <c r="A112" s="5"/>
    </row>
    <row r="113" customHeight="1" spans="1:1">
      <c r="A113" s="5"/>
    </row>
    <row r="114" customHeight="1" spans="1:1">
      <c r="A114" s="5"/>
    </row>
    <row r="115" customHeight="1" spans="1:1">
      <c r="A115" s="5"/>
    </row>
    <row r="116" customHeight="1" spans="1:1">
      <c r="A116" s="5"/>
    </row>
    <row r="117" customHeight="1" spans="1:1">
      <c r="A117" s="5"/>
    </row>
    <row r="118" customHeight="1" spans="1:1">
      <c r="A118" s="5"/>
    </row>
    <row r="119" customHeight="1" spans="1:1">
      <c r="A119" s="5"/>
    </row>
    <row r="120" customHeight="1" spans="1:1">
      <c r="A120" s="5"/>
    </row>
    <row r="121" customHeight="1" spans="1:1">
      <c r="A121" s="5"/>
    </row>
    <row r="122" customHeight="1" spans="1:1">
      <c r="A122" s="5"/>
    </row>
    <row r="123" customHeight="1" spans="1:1">
      <c r="A123" s="5"/>
    </row>
    <row r="124" customHeight="1" spans="1:1">
      <c r="A124" s="5"/>
    </row>
    <row r="125" customHeight="1" spans="1:1">
      <c r="A125" s="5"/>
    </row>
    <row r="126" customHeight="1" spans="1:1">
      <c r="A126" s="5"/>
    </row>
    <row r="127" customHeight="1" spans="1:1">
      <c r="A127" s="5"/>
    </row>
    <row r="128" customHeight="1" spans="1:1">
      <c r="A128" s="5"/>
    </row>
    <row r="129" customHeight="1" spans="1:1">
      <c r="A129" s="5"/>
    </row>
    <row r="130" customHeight="1" spans="1:1">
      <c r="A130" s="5"/>
    </row>
    <row r="131" customHeight="1" spans="1:1">
      <c r="A131" s="5"/>
    </row>
    <row r="132" customHeight="1" spans="1:1">
      <c r="A132" s="5"/>
    </row>
    <row r="133" customHeight="1" spans="1:1">
      <c r="A133" s="5"/>
    </row>
    <row r="134" customHeight="1" spans="1:1">
      <c r="A134" s="5"/>
    </row>
    <row r="135" customHeight="1" spans="1:1">
      <c r="A135" s="5"/>
    </row>
    <row r="136" customHeight="1" spans="1:1">
      <c r="A136" s="5"/>
    </row>
    <row r="137" customHeight="1" spans="1:1">
      <c r="A137" s="5"/>
    </row>
    <row r="138" customHeight="1" spans="1:1">
      <c r="A138" s="5"/>
    </row>
    <row r="139" customHeight="1" spans="1:1">
      <c r="A139" s="5"/>
    </row>
    <row r="140" customHeight="1" spans="1:1">
      <c r="A140" s="5"/>
    </row>
    <row r="141" customHeight="1" spans="1:1">
      <c r="A141" s="5"/>
    </row>
    <row r="142" customHeight="1" spans="1:1">
      <c r="A142" s="5"/>
    </row>
    <row r="143" customHeight="1" spans="1:1">
      <c r="A143" s="5"/>
    </row>
    <row r="144" customHeight="1" spans="1:1">
      <c r="A144" s="5"/>
    </row>
    <row r="145" customHeight="1" spans="1:1">
      <c r="A145" s="5"/>
    </row>
    <row r="146" customHeight="1" spans="1:1">
      <c r="A146" s="5"/>
    </row>
    <row r="147" customHeight="1" spans="1:1">
      <c r="A147" s="5"/>
    </row>
    <row r="148" customHeight="1" spans="1:1">
      <c r="A148" s="5"/>
    </row>
    <row r="149" customHeight="1" spans="1:1">
      <c r="A149" s="5"/>
    </row>
    <row r="150" customHeight="1" spans="1:1">
      <c r="A150" s="5"/>
    </row>
    <row r="151" customHeight="1" spans="1:1">
      <c r="A151" s="5"/>
    </row>
    <row r="152" customHeight="1" spans="1:1">
      <c r="A152" s="5"/>
    </row>
    <row r="153" customHeight="1" spans="1:1">
      <c r="A153" s="5"/>
    </row>
    <row r="154" customHeight="1" spans="1:1">
      <c r="A154" s="5"/>
    </row>
    <row r="155" customHeight="1" spans="1:1">
      <c r="A155" s="5"/>
    </row>
    <row r="156" customHeight="1" spans="1:1">
      <c r="A156" s="5"/>
    </row>
    <row r="157" customHeight="1" spans="1:1">
      <c r="A157" s="5"/>
    </row>
    <row r="158" customHeight="1" spans="1:1">
      <c r="A158" s="5"/>
    </row>
    <row r="159" customHeight="1" spans="1:1">
      <c r="A159" s="5"/>
    </row>
    <row r="160" customHeight="1" spans="1:1">
      <c r="A160" s="5"/>
    </row>
    <row r="161" customHeight="1" spans="1:1">
      <c r="A161" s="5"/>
    </row>
    <row r="162" customHeight="1" spans="1:1">
      <c r="A162" s="5"/>
    </row>
    <row r="163" customHeight="1" spans="1:1">
      <c r="A163" s="5"/>
    </row>
    <row r="164" customHeight="1" spans="1:1">
      <c r="A164" s="5"/>
    </row>
    <row r="165" customHeight="1" spans="1:1">
      <c r="A165" s="5"/>
    </row>
    <row r="166" customHeight="1" spans="1:1">
      <c r="A166" s="5"/>
    </row>
    <row r="167" customHeight="1" spans="1:1">
      <c r="A167" s="5"/>
    </row>
    <row r="168" customHeight="1" spans="1:1">
      <c r="A168" s="5"/>
    </row>
    <row r="169" customHeight="1" spans="1:1">
      <c r="A169" s="5"/>
    </row>
    <row r="170" customHeight="1" spans="1:1">
      <c r="A170" s="5"/>
    </row>
    <row r="171" customHeight="1" spans="1:1">
      <c r="A171" s="5"/>
    </row>
    <row r="172" customHeight="1" spans="1:1">
      <c r="A172" s="5"/>
    </row>
    <row r="173" customHeight="1" spans="1:1">
      <c r="A173" s="5"/>
    </row>
    <row r="174" customHeight="1" spans="1:1">
      <c r="A174" s="5"/>
    </row>
    <row r="175" customHeight="1" spans="1:1">
      <c r="A175" s="5"/>
    </row>
    <row r="176" customHeight="1" spans="1:1">
      <c r="A176" s="5"/>
    </row>
    <row r="177" customHeight="1" spans="1:1">
      <c r="A177" s="5"/>
    </row>
    <row r="178" customHeight="1" spans="1:1">
      <c r="A178" s="5"/>
    </row>
    <row r="179" customHeight="1" spans="1:1">
      <c r="A179" s="5"/>
    </row>
    <row r="180" customHeight="1" spans="1:1">
      <c r="A180" s="5"/>
    </row>
    <row r="181" customHeight="1" spans="1:1">
      <c r="A181" s="5"/>
    </row>
    <row r="182" customHeight="1" spans="1:1">
      <c r="A182" s="5"/>
    </row>
    <row r="183" customHeight="1" spans="1:1">
      <c r="A183" s="5"/>
    </row>
    <row r="184" customHeight="1" spans="1:1">
      <c r="A184" s="5"/>
    </row>
    <row r="185" customHeight="1" spans="1:1">
      <c r="A185" s="5"/>
    </row>
    <row r="186" customHeight="1" spans="1:1">
      <c r="A186" s="5"/>
    </row>
    <row r="187" customHeight="1" spans="1:1">
      <c r="A187" s="5"/>
    </row>
    <row r="188" customHeight="1" spans="1:1">
      <c r="A188" s="5"/>
    </row>
    <row r="189" customHeight="1" spans="1:1">
      <c r="A189" s="5"/>
    </row>
    <row r="190" customHeight="1" spans="1:1">
      <c r="A190" s="5"/>
    </row>
    <row r="191" customHeight="1" spans="1:1">
      <c r="A191" s="5"/>
    </row>
    <row r="192" customHeight="1" spans="1:1">
      <c r="A192" s="5"/>
    </row>
    <row r="193" customHeight="1" spans="1:1">
      <c r="A193" s="5"/>
    </row>
    <row r="194" customHeight="1" spans="1:1">
      <c r="A194" s="5"/>
    </row>
    <row r="195" customHeight="1" spans="1:1">
      <c r="A195" s="5"/>
    </row>
    <row r="196" customHeight="1" spans="1:1">
      <c r="A196" s="5"/>
    </row>
    <row r="197" customHeight="1" spans="1:1">
      <c r="A197" s="5"/>
    </row>
    <row r="198" customHeight="1" spans="1:1">
      <c r="A198" s="5"/>
    </row>
    <row r="199" customHeight="1" spans="1:1">
      <c r="A199" s="5"/>
    </row>
    <row r="200" customHeight="1" spans="1:1">
      <c r="A200" s="5"/>
    </row>
    <row r="201" customHeight="1" spans="1:1">
      <c r="A201" s="5"/>
    </row>
    <row r="202" customHeight="1" spans="1:1">
      <c r="A202" s="5"/>
    </row>
    <row r="203" customHeight="1" spans="1:1">
      <c r="A203" s="5"/>
    </row>
    <row r="204" customHeight="1" spans="1:1">
      <c r="A204" s="5"/>
    </row>
    <row r="205" customHeight="1" spans="1:1">
      <c r="A205" s="5"/>
    </row>
    <row r="206" customHeight="1" spans="1:1">
      <c r="A206" s="5"/>
    </row>
    <row r="207" customHeight="1" spans="1:1">
      <c r="A207" s="5"/>
    </row>
    <row r="208" customHeight="1" spans="1:1">
      <c r="A208" s="5"/>
    </row>
    <row r="209" customHeight="1" spans="1:1">
      <c r="A209" s="5"/>
    </row>
    <row r="210" customHeight="1" spans="1:1">
      <c r="A210" s="5"/>
    </row>
    <row r="211" customHeight="1" spans="1:1">
      <c r="A211" s="5"/>
    </row>
    <row r="212" customHeight="1" spans="1:1">
      <c r="A212" s="5"/>
    </row>
    <row r="213" customHeight="1" spans="1:1">
      <c r="A213" s="5"/>
    </row>
    <row r="214" customHeight="1" spans="1:1">
      <c r="A214" s="5"/>
    </row>
    <row r="215" customHeight="1" spans="1:1">
      <c r="A215" s="5"/>
    </row>
    <row r="216" customHeight="1" spans="1:1">
      <c r="A216" s="5"/>
    </row>
    <row r="217" customHeight="1" spans="1:1">
      <c r="A217" s="5"/>
    </row>
    <row r="218" customHeight="1" spans="1:1">
      <c r="A218" s="5"/>
    </row>
    <row r="219" customHeight="1" spans="1:1">
      <c r="A219" s="5"/>
    </row>
    <row r="220" customHeight="1" spans="1:1">
      <c r="A220" s="5"/>
    </row>
    <row r="221" customHeight="1" spans="1:1">
      <c r="A221" s="5"/>
    </row>
    <row r="222" customHeight="1" spans="1:1">
      <c r="A222" s="5"/>
    </row>
    <row r="223" customHeight="1" spans="1:1">
      <c r="A223" s="5"/>
    </row>
    <row r="224" customHeight="1" spans="1:1">
      <c r="A224" s="5"/>
    </row>
    <row r="225" customHeight="1" spans="1:1">
      <c r="A225" s="5"/>
    </row>
    <row r="226" customHeight="1" spans="1:1">
      <c r="A226" s="5"/>
    </row>
    <row r="227" customHeight="1" spans="1:1">
      <c r="A227" s="5"/>
    </row>
    <row r="228" customHeight="1" spans="1:1">
      <c r="A228" s="5"/>
    </row>
    <row r="229" customHeight="1" spans="1:1">
      <c r="A229" s="5"/>
    </row>
    <row r="230" customHeight="1" spans="1:1">
      <c r="A230" s="5"/>
    </row>
    <row r="231" customHeight="1" spans="1:1">
      <c r="A231" s="5"/>
    </row>
    <row r="232" customHeight="1" spans="1:1">
      <c r="A232" s="5"/>
    </row>
    <row r="233" customHeight="1" spans="1:1">
      <c r="A233" s="5"/>
    </row>
    <row r="234" customHeight="1" spans="1:1">
      <c r="A234" s="5"/>
    </row>
    <row r="235" customHeight="1" spans="1:1">
      <c r="A235" s="5"/>
    </row>
    <row r="236" customHeight="1" spans="1:1">
      <c r="A236" s="5"/>
    </row>
    <row r="237" customHeight="1" spans="1:1">
      <c r="A237" s="5"/>
    </row>
    <row r="238" customHeight="1" spans="1:1">
      <c r="A238" s="5"/>
    </row>
    <row r="239" customHeight="1" spans="1:1">
      <c r="A239" s="5"/>
    </row>
    <row r="240" customHeight="1" spans="1:1">
      <c r="A240" s="5"/>
    </row>
    <row r="241" customHeight="1" spans="1:1">
      <c r="A241" s="5"/>
    </row>
    <row r="242" customHeight="1" spans="1:1">
      <c r="A242" s="5"/>
    </row>
    <row r="243" customHeight="1" spans="1:1">
      <c r="A243" s="5"/>
    </row>
    <row r="244" customHeight="1" spans="1:1">
      <c r="A244" s="5"/>
    </row>
    <row r="245" customHeight="1" spans="1:1">
      <c r="A245" s="5"/>
    </row>
    <row r="246" customHeight="1" spans="1:1">
      <c r="A246" s="5"/>
    </row>
    <row r="247" customHeight="1" spans="1:1">
      <c r="A247" s="5"/>
    </row>
    <row r="248" customHeight="1" spans="1:1">
      <c r="A248" s="5"/>
    </row>
    <row r="249" customHeight="1" spans="1:1">
      <c r="A249" s="5"/>
    </row>
    <row r="250" customHeight="1" spans="1:1">
      <c r="A250" s="5"/>
    </row>
    <row r="251" customHeight="1" spans="1:1">
      <c r="A251" s="5"/>
    </row>
    <row r="252" customHeight="1" spans="1:1">
      <c r="A252" s="5"/>
    </row>
    <row r="253" customHeight="1" spans="1:1">
      <c r="A253" s="5"/>
    </row>
    <row r="254" customHeight="1" spans="1:1">
      <c r="A254" s="5"/>
    </row>
    <row r="255" customHeight="1" spans="1:1">
      <c r="A255" s="5"/>
    </row>
    <row r="256" customHeight="1" spans="1:1">
      <c r="A256" s="5"/>
    </row>
    <row r="257" customHeight="1" spans="1:1">
      <c r="A257" s="5"/>
    </row>
    <row r="258" customHeight="1" spans="1:1">
      <c r="A258" s="5"/>
    </row>
    <row r="259" customHeight="1" spans="1:1">
      <c r="A259" s="5"/>
    </row>
    <row r="260" customHeight="1" spans="1:1">
      <c r="A260" s="5"/>
    </row>
    <row r="261" customHeight="1" spans="1:1">
      <c r="A261" s="5"/>
    </row>
    <row r="262" customHeight="1" spans="1:1">
      <c r="A262" s="5"/>
    </row>
    <row r="263" customHeight="1" spans="1:1">
      <c r="A263" s="5"/>
    </row>
    <row r="264" customHeight="1" spans="1:1">
      <c r="A264" s="5"/>
    </row>
    <row r="265" customHeight="1" spans="1:1">
      <c r="A265" s="5"/>
    </row>
    <row r="266" customHeight="1" spans="1:1">
      <c r="A266" s="5"/>
    </row>
    <row r="267" customHeight="1" spans="1:1">
      <c r="A267" s="5"/>
    </row>
    <row r="268" customHeight="1" spans="1:1">
      <c r="A268" s="5"/>
    </row>
    <row r="269" customHeight="1" spans="1:1">
      <c r="A269" s="5"/>
    </row>
    <row r="270" customHeight="1" spans="1:1">
      <c r="A270" s="5"/>
    </row>
    <row r="271" customHeight="1" spans="1:1">
      <c r="A271" s="5"/>
    </row>
    <row r="272" customHeight="1" spans="1:1">
      <c r="A272" s="5"/>
    </row>
    <row r="273" customHeight="1" spans="1:1">
      <c r="A273" s="5"/>
    </row>
    <row r="274" customHeight="1" spans="1:1">
      <c r="A274" s="5"/>
    </row>
    <row r="275" customHeight="1" spans="1:1">
      <c r="A275" s="5"/>
    </row>
    <row r="276" customHeight="1" spans="1:1">
      <c r="A276" s="5"/>
    </row>
    <row r="277" customHeight="1" spans="1:1">
      <c r="A277" s="5"/>
    </row>
    <row r="278" customHeight="1" spans="1:1">
      <c r="A278" s="5"/>
    </row>
    <row r="279" customHeight="1" spans="1:1">
      <c r="A279" s="5"/>
    </row>
    <row r="280" customHeight="1" spans="1:1">
      <c r="A280" s="5"/>
    </row>
    <row r="281" customHeight="1" spans="1:1">
      <c r="A281" s="5"/>
    </row>
    <row r="282" customHeight="1" spans="1:1">
      <c r="A282" s="5"/>
    </row>
    <row r="283" customHeight="1" spans="1:1">
      <c r="A283" s="5"/>
    </row>
    <row r="284" customHeight="1" spans="1:1">
      <c r="A284" s="5"/>
    </row>
    <row r="285" customHeight="1" spans="1:1">
      <c r="A285" s="5"/>
    </row>
    <row r="286" customHeight="1" spans="1:1">
      <c r="A286" s="5"/>
    </row>
    <row r="287" customHeight="1" spans="1:1">
      <c r="A287" s="5"/>
    </row>
    <row r="288" customHeight="1" spans="1:1">
      <c r="A288" s="5"/>
    </row>
    <row r="289" customHeight="1" spans="1:1">
      <c r="A289" s="5"/>
    </row>
    <row r="290" customHeight="1" spans="1:1">
      <c r="A290" s="5"/>
    </row>
    <row r="291" customHeight="1" spans="1:1">
      <c r="A291" s="5"/>
    </row>
    <row r="292" customHeight="1" spans="1:1">
      <c r="A292" s="5"/>
    </row>
    <row r="293" customHeight="1" spans="1:1">
      <c r="A293" s="5"/>
    </row>
    <row r="294" customHeight="1" spans="1:1">
      <c r="A294" s="5"/>
    </row>
    <row r="295" customHeight="1" spans="1:1">
      <c r="A295" s="5"/>
    </row>
    <row r="296" customHeight="1" spans="1:1">
      <c r="A296" s="5"/>
    </row>
    <row r="297" customHeight="1" spans="1:1">
      <c r="A297" s="5"/>
    </row>
    <row r="298" customHeight="1" spans="1:1">
      <c r="A298" s="5"/>
    </row>
    <row r="299" customHeight="1" spans="1:1">
      <c r="A299" s="5"/>
    </row>
    <row r="300" customHeight="1" spans="1:1">
      <c r="A300" s="5"/>
    </row>
    <row r="301" customHeight="1" spans="1:1">
      <c r="A301" s="5"/>
    </row>
    <row r="302" customHeight="1" spans="1:1">
      <c r="A302" s="5"/>
    </row>
    <row r="303" customHeight="1" spans="1:1">
      <c r="A303" s="5"/>
    </row>
    <row r="304" customHeight="1" spans="1:1">
      <c r="A304" s="5"/>
    </row>
    <row r="305" customHeight="1" spans="1:1">
      <c r="A305" s="5"/>
    </row>
    <row r="306" customHeight="1" spans="1:1">
      <c r="A306" s="5"/>
    </row>
    <row r="307" customHeight="1" spans="1:1">
      <c r="A307" s="5"/>
    </row>
    <row r="308" customHeight="1" spans="1:1">
      <c r="A308" s="5"/>
    </row>
    <row r="309" customHeight="1" spans="1:1">
      <c r="A309" s="5"/>
    </row>
    <row r="310" customHeight="1" spans="1:1">
      <c r="A310" s="5"/>
    </row>
    <row r="311" customHeight="1" spans="1:1">
      <c r="A311" s="5"/>
    </row>
    <row r="312" customHeight="1" spans="1:1">
      <c r="A312" s="5"/>
    </row>
    <row r="313" customHeight="1" spans="1:1">
      <c r="A313" s="5"/>
    </row>
    <row r="314" customHeight="1" spans="1:1">
      <c r="A314" s="5"/>
    </row>
    <row r="315" customHeight="1" spans="1:1">
      <c r="A315" s="5"/>
    </row>
    <row r="316" customHeight="1" spans="1:1">
      <c r="A316" s="5"/>
    </row>
    <row r="317" customHeight="1" spans="1:1">
      <c r="A317" s="5"/>
    </row>
    <row r="318" customHeight="1" spans="1:1">
      <c r="A318" s="5"/>
    </row>
    <row r="319" customHeight="1" spans="1:1">
      <c r="A319" s="5"/>
    </row>
    <row r="320" customHeight="1" spans="1:1">
      <c r="A320" s="5"/>
    </row>
    <row r="321" customHeight="1" spans="1:1">
      <c r="A321" s="5"/>
    </row>
    <row r="322" customHeight="1" spans="1:1">
      <c r="A322" s="5"/>
    </row>
    <row r="323" customHeight="1" spans="1:1">
      <c r="A323" s="5"/>
    </row>
    <row r="324" customHeight="1" spans="1:1">
      <c r="A324" s="5"/>
    </row>
    <row r="325" customHeight="1" spans="1:1">
      <c r="A325" s="5"/>
    </row>
    <row r="326" customHeight="1" spans="1:1">
      <c r="A326" s="5"/>
    </row>
    <row r="327" customHeight="1" spans="1:1">
      <c r="A327" s="5"/>
    </row>
    <row r="328" customHeight="1" spans="1:1">
      <c r="A328" s="5"/>
    </row>
    <row r="329" customHeight="1" spans="1:1">
      <c r="A329" s="5"/>
    </row>
    <row r="330" customHeight="1" spans="1:1">
      <c r="A330" s="5"/>
    </row>
    <row r="331" customHeight="1" spans="1:1">
      <c r="A331" s="5"/>
    </row>
    <row r="332" customHeight="1" spans="1:1">
      <c r="A332" s="5"/>
    </row>
    <row r="333" customHeight="1" spans="1:1">
      <c r="A333" s="5"/>
    </row>
    <row r="334" customHeight="1" spans="1:1">
      <c r="A334" s="5"/>
    </row>
    <row r="335" customHeight="1" spans="1:1">
      <c r="A335" s="5"/>
    </row>
    <row r="336" customHeight="1" spans="1:1">
      <c r="A336" s="5"/>
    </row>
    <row r="337" customHeight="1" spans="1:1">
      <c r="A337" s="5"/>
    </row>
    <row r="338" customHeight="1" spans="1:1">
      <c r="A338" s="5"/>
    </row>
    <row r="339" customHeight="1" spans="1:1">
      <c r="A339" s="5"/>
    </row>
    <row r="340" customHeight="1" spans="1:1">
      <c r="A340" s="5"/>
    </row>
    <row r="341" customHeight="1" spans="1:1">
      <c r="A341" s="5"/>
    </row>
    <row r="342" customHeight="1" spans="1:1">
      <c r="A342" s="5"/>
    </row>
    <row r="343" customHeight="1" spans="1:1">
      <c r="A343" s="5"/>
    </row>
    <row r="344" customHeight="1" spans="1:1">
      <c r="A344" s="5"/>
    </row>
    <row r="345" customHeight="1" spans="1:1">
      <c r="A345" s="5"/>
    </row>
    <row r="346" customHeight="1" spans="1:1">
      <c r="A346" s="5"/>
    </row>
    <row r="347" customHeight="1" spans="1:1">
      <c r="A347" s="5"/>
    </row>
    <row r="348" customHeight="1" spans="1:1">
      <c r="A348" s="5"/>
    </row>
    <row r="349" customHeight="1" spans="1:1">
      <c r="A349" s="5"/>
    </row>
    <row r="350" customHeight="1" spans="1:1">
      <c r="A350" s="5"/>
    </row>
    <row r="351" customHeight="1" spans="1:1">
      <c r="A351" s="5"/>
    </row>
    <row r="352" customHeight="1" spans="1:1">
      <c r="A352" s="5"/>
    </row>
    <row r="353" customHeight="1" spans="1:1">
      <c r="A353" s="5"/>
    </row>
    <row r="354" customHeight="1" spans="1:1">
      <c r="A354" s="5"/>
    </row>
    <row r="355" customHeight="1" spans="1:1">
      <c r="A355" s="5"/>
    </row>
    <row r="356" customHeight="1" spans="1:1">
      <c r="A356" s="5"/>
    </row>
    <row r="357" customHeight="1" spans="1:1">
      <c r="A357" s="5"/>
    </row>
    <row r="358" customHeight="1" spans="1:1">
      <c r="A358" s="5"/>
    </row>
    <row r="359" customHeight="1" spans="1:1">
      <c r="A359" s="5"/>
    </row>
    <row r="360" customHeight="1" spans="1:1">
      <c r="A360" s="5"/>
    </row>
    <row r="361" customHeight="1" spans="1:1">
      <c r="A361" s="5"/>
    </row>
    <row r="362" customHeight="1" spans="1:1">
      <c r="A362" s="5"/>
    </row>
    <row r="363" customHeight="1" spans="1:1">
      <c r="A363" s="5"/>
    </row>
    <row r="364" customHeight="1" spans="1:1">
      <c r="A364" s="5"/>
    </row>
    <row r="365" customHeight="1" spans="1:1">
      <c r="A365" s="5"/>
    </row>
    <row r="366" customHeight="1" spans="1:1">
      <c r="A366" s="5"/>
    </row>
    <row r="367" customHeight="1" spans="1:1">
      <c r="A367" s="5"/>
    </row>
    <row r="368" customHeight="1" spans="1:1">
      <c r="A368" s="5"/>
    </row>
    <row r="369" customHeight="1" spans="1:1">
      <c r="A369" s="5"/>
    </row>
    <row r="370" customHeight="1" spans="1:1">
      <c r="A370" s="5"/>
    </row>
    <row r="371" customHeight="1" spans="1:1">
      <c r="A371" s="5"/>
    </row>
    <row r="372" customHeight="1" spans="1:1">
      <c r="A372" s="5"/>
    </row>
    <row r="373" customHeight="1" spans="1:1">
      <c r="A373" s="5"/>
    </row>
    <row r="374" customHeight="1" spans="1:1">
      <c r="A374" s="5"/>
    </row>
    <row r="375" customHeight="1" spans="1:1">
      <c r="A375" s="5"/>
    </row>
    <row r="376" customHeight="1" spans="1:1">
      <c r="A376" s="5"/>
    </row>
    <row r="377" customHeight="1" spans="1:1">
      <c r="A377" s="5"/>
    </row>
    <row r="378" customHeight="1" spans="1:1">
      <c r="A378" s="5"/>
    </row>
    <row r="379" customHeight="1" spans="1:1">
      <c r="A379" s="5"/>
    </row>
    <row r="380" customHeight="1" spans="1:1">
      <c r="A380" s="5"/>
    </row>
    <row r="381" customHeight="1" spans="1:1">
      <c r="A381" s="5"/>
    </row>
    <row r="382" customHeight="1" spans="1:1">
      <c r="A382" s="5"/>
    </row>
    <row r="383" customHeight="1" spans="1:1">
      <c r="A383" s="5"/>
    </row>
    <row r="384" customHeight="1" spans="1:1">
      <c r="A384" s="5"/>
    </row>
    <row r="385" customHeight="1" spans="1:1">
      <c r="A385" s="5"/>
    </row>
    <row r="386" customHeight="1" spans="1:1">
      <c r="A386" s="5"/>
    </row>
    <row r="387" customHeight="1" spans="1:1">
      <c r="A387" s="5"/>
    </row>
    <row r="388" customHeight="1" spans="1:1">
      <c r="A388" s="5"/>
    </row>
    <row r="389" customHeight="1" spans="1:1">
      <c r="A389" s="5"/>
    </row>
    <row r="390" customHeight="1" spans="1:1">
      <c r="A390" s="5"/>
    </row>
    <row r="391" customHeight="1" spans="1:1">
      <c r="A391" s="5"/>
    </row>
    <row r="392" customHeight="1" spans="1:1">
      <c r="A392" s="5"/>
    </row>
    <row r="393" customHeight="1" spans="1:1">
      <c r="A393" s="5"/>
    </row>
    <row r="394" customHeight="1" spans="1:1">
      <c r="A394" s="5"/>
    </row>
    <row r="395" customHeight="1" spans="1:1">
      <c r="A395" s="5"/>
    </row>
    <row r="396" customHeight="1" spans="1:1">
      <c r="A396" s="5"/>
    </row>
    <row r="397" customHeight="1" spans="1:1">
      <c r="A397" s="5"/>
    </row>
    <row r="398" customHeight="1" spans="1:1">
      <c r="A398" s="5"/>
    </row>
    <row r="399" customHeight="1" spans="1:1">
      <c r="A399" s="5"/>
    </row>
    <row r="400" customHeight="1" spans="1:1">
      <c r="A400" s="5"/>
    </row>
    <row r="401" customHeight="1" spans="1:1">
      <c r="A401" s="5"/>
    </row>
    <row r="402" customHeight="1" spans="1:1">
      <c r="A402" s="5"/>
    </row>
    <row r="403" customHeight="1" spans="1:1">
      <c r="A403" s="5"/>
    </row>
    <row r="404" customHeight="1" spans="1:1">
      <c r="A404" s="5"/>
    </row>
    <row r="405" customHeight="1" spans="1:1">
      <c r="A405" s="5"/>
    </row>
    <row r="406" customHeight="1" spans="1:1">
      <c r="A406" s="5"/>
    </row>
    <row r="407" customHeight="1" spans="1:1">
      <c r="A407" s="5"/>
    </row>
    <row r="408" customHeight="1" spans="1:1">
      <c r="A408" s="5"/>
    </row>
    <row r="409" customHeight="1" spans="1:1">
      <c r="A409" s="5"/>
    </row>
    <row r="410" customHeight="1" spans="1:1">
      <c r="A410" s="5"/>
    </row>
    <row r="411" customHeight="1" spans="1:1">
      <c r="A411" s="5"/>
    </row>
    <row r="412" customHeight="1" spans="1:1">
      <c r="A412" s="5"/>
    </row>
    <row r="413" customHeight="1" spans="1:1">
      <c r="A413" s="5"/>
    </row>
    <row r="414" customHeight="1" spans="1:1">
      <c r="A414" s="5"/>
    </row>
    <row r="415" customHeight="1" spans="1:1">
      <c r="A415" s="5"/>
    </row>
    <row r="416" customHeight="1" spans="1:1">
      <c r="A416" s="5"/>
    </row>
    <row r="417" customHeight="1" spans="1:1">
      <c r="A417" s="5"/>
    </row>
    <row r="418" customHeight="1" spans="1:1">
      <c r="A418" s="5"/>
    </row>
    <row r="419" customHeight="1" spans="1:1">
      <c r="A419" s="5"/>
    </row>
    <row r="420" customHeight="1" spans="1:1">
      <c r="A420" s="5"/>
    </row>
    <row r="421" customHeight="1" spans="1:1">
      <c r="A421" s="5"/>
    </row>
    <row r="422" customHeight="1" spans="1:1">
      <c r="A422" s="5"/>
    </row>
    <row r="423" customHeight="1" spans="1:1">
      <c r="A423" s="5"/>
    </row>
    <row r="424" customHeight="1" spans="1:1">
      <c r="A424" s="5"/>
    </row>
    <row r="425" customHeight="1" spans="1:1">
      <c r="A425" s="5"/>
    </row>
    <row r="426" customHeight="1" spans="1:1">
      <c r="A426" s="5"/>
    </row>
    <row r="427" customHeight="1" spans="1:1">
      <c r="A427" s="5"/>
    </row>
    <row r="428" customHeight="1" spans="1:1">
      <c r="A428" s="5"/>
    </row>
    <row r="429" customHeight="1" spans="1:1">
      <c r="A429" s="5"/>
    </row>
    <row r="430" customHeight="1" spans="1:1">
      <c r="A430" s="5"/>
    </row>
    <row r="431" customHeight="1" spans="1:1">
      <c r="A431" s="5"/>
    </row>
    <row r="432" customHeight="1" spans="1:1">
      <c r="A432" s="5"/>
    </row>
    <row r="433" customHeight="1" spans="1:1">
      <c r="A433" s="5"/>
    </row>
    <row r="434" customHeight="1" spans="1:1">
      <c r="A434" s="5"/>
    </row>
    <row r="435" customHeight="1" spans="1:1">
      <c r="A435" s="5"/>
    </row>
    <row r="436" customHeight="1" spans="1:1">
      <c r="A436" s="5"/>
    </row>
    <row r="437" customHeight="1" spans="1:1">
      <c r="A437" s="5"/>
    </row>
    <row r="438" customHeight="1" spans="1:1">
      <c r="A438" s="5"/>
    </row>
    <row r="439" customHeight="1" spans="1:1">
      <c r="A439" s="5"/>
    </row>
    <row r="440" customHeight="1" spans="1:1">
      <c r="A440" s="5"/>
    </row>
    <row r="441" customHeight="1" spans="1:1">
      <c r="A441" s="5"/>
    </row>
    <row r="442" customHeight="1" spans="1:1">
      <c r="A442" s="5"/>
    </row>
    <row r="443" customHeight="1" spans="1:1">
      <c r="A443" s="5"/>
    </row>
    <row r="444" customHeight="1" spans="1:1">
      <c r="A444" s="5"/>
    </row>
    <row r="445" customHeight="1" spans="1:1">
      <c r="A445" s="5"/>
    </row>
    <row r="446" customHeight="1" spans="1:1">
      <c r="A446" s="5"/>
    </row>
    <row r="447" customHeight="1" spans="1:1">
      <c r="A447" s="5"/>
    </row>
    <row r="448" customHeight="1" spans="1:1">
      <c r="A448" s="5"/>
    </row>
    <row r="449" customHeight="1" spans="1:1">
      <c r="A449" s="5"/>
    </row>
    <row r="450" customHeight="1" spans="1:1">
      <c r="A450" s="5"/>
    </row>
    <row r="451" customHeight="1" spans="1:1">
      <c r="A451" s="5"/>
    </row>
    <row r="452" customHeight="1" spans="1:1">
      <c r="A452" s="5"/>
    </row>
    <row r="453" customHeight="1" spans="1:1">
      <c r="A453" s="5"/>
    </row>
    <row r="454" customHeight="1" spans="1:1">
      <c r="A454" s="5"/>
    </row>
    <row r="455" customHeight="1" spans="1:1">
      <c r="A455" s="5"/>
    </row>
    <row r="456" customHeight="1" spans="1:1">
      <c r="A456" s="5"/>
    </row>
    <row r="457" customHeight="1" spans="1:1">
      <c r="A457" s="5"/>
    </row>
    <row r="458" customHeight="1" spans="1:1">
      <c r="A458" s="5"/>
    </row>
    <row r="459" customHeight="1" spans="1:1">
      <c r="A459" s="5"/>
    </row>
    <row r="460" customHeight="1" spans="1:1">
      <c r="A460" s="5"/>
    </row>
    <row r="461" customHeight="1" spans="1:1">
      <c r="A461" s="5"/>
    </row>
    <row r="462" customHeight="1" spans="1:1">
      <c r="A462" s="5"/>
    </row>
    <row r="463" customHeight="1" spans="1:1">
      <c r="A463" s="5"/>
    </row>
    <row r="464" customHeight="1" spans="1:1">
      <c r="A464" s="5"/>
    </row>
    <row r="465" customHeight="1" spans="1:1">
      <c r="A465" s="5"/>
    </row>
    <row r="466" customHeight="1" spans="1:1">
      <c r="A466" s="5"/>
    </row>
    <row r="467" customHeight="1" spans="1:1">
      <c r="A467" s="5"/>
    </row>
    <row r="468" customHeight="1" spans="1:1">
      <c r="A468" s="5"/>
    </row>
    <row r="469" customHeight="1" spans="1:1">
      <c r="A469" s="5"/>
    </row>
    <row r="470" customHeight="1" spans="1:1">
      <c r="A470" s="5"/>
    </row>
    <row r="471" customHeight="1" spans="1:1">
      <c r="A471" s="5"/>
    </row>
    <row r="472" customHeight="1" spans="1:1">
      <c r="A472" s="5"/>
    </row>
    <row r="473" customHeight="1" spans="1:1">
      <c r="A473" s="5"/>
    </row>
    <row r="474" customHeight="1" spans="1:1">
      <c r="A474" s="5"/>
    </row>
    <row r="475" customHeight="1" spans="1:1">
      <c r="A475" s="5"/>
    </row>
    <row r="476" customHeight="1" spans="1:1">
      <c r="A476" s="5"/>
    </row>
    <row r="477" customHeight="1" spans="1:1">
      <c r="A477" s="5"/>
    </row>
    <row r="478" customHeight="1" spans="1:1">
      <c r="A478" s="5"/>
    </row>
    <row r="479" customHeight="1" spans="1:1">
      <c r="A479" s="5"/>
    </row>
    <row r="480" customHeight="1" spans="1:1">
      <c r="A480" s="5"/>
    </row>
    <row r="481" customHeight="1" spans="1:1">
      <c r="A481" s="5"/>
    </row>
    <row r="482" customHeight="1" spans="1:1">
      <c r="A482" s="5"/>
    </row>
    <row r="483" customHeight="1" spans="1:1">
      <c r="A483" s="5"/>
    </row>
    <row r="484" customHeight="1" spans="1:1">
      <c r="A484" s="5"/>
    </row>
    <row r="485" customHeight="1" spans="1:1">
      <c r="A485" s="5"/>
    </row>
    <row r="486" customHeight="1" spans="1:1">
      <c r="A486" s="5"/>
    </row>
    <row r="487" customHeight="1" spans="1:1">
      <c r="A487" s="5"/>
    </row>
    <row r="488" customHeight="1" spans="1:1">
      <c r="A488" s="5"/>
    </row>
    <row r="489" customHeight="1" spans="1:1">
      <c r="A489" s="5"/>
    </row>
    <row r="490" customHeight="1" spans="1:1">
      <c r="A490" s="5"/>
    </row>
    <row r="491" customHeight="1" spans="1:1">
      <c r="A491" s="5"/>
    </row>
    <row r="492" customHeight="1" spans="1:1">
      <c r="A492" s="5"/>
    </row>
    <row r="493" customHeight="1" spans="1:1">
      <c r="A493" s="5"/>
    </row>
    <row r="494" customHeight="1" spans="1:1">
      <c r="A494" s="5"/>
    </row>
    <row r="495" customHeight="1" spans="1:1">
      <c r="A495" s="5"/>
    </row>
    <row r="496" customHeight="1" spans="1:1">
      <c r="A496" s="5"/>
    </row>
    <row r="497" customHeight="1" spans="1:1">
      <c r="A497" s="5"/>
    </row>
    <row r="498" customHeight="1" spans="1:1">
      <c r="A498" s="5"/>
    </row>
    <row r="499" customHeight="1" spans="1:1">
      <c r="A499" s="5"/>
    </row>
    <row r="500" customHeight="1" spans="1:1">
      <c r="A500" s="5"/>
    </row>
    <row r="501" customHeight="1" spans="1:1">
      <c r="A501" s="5"/>
    </row>
    <row r="502" customHeight="1" spans="1:1">
      <c r="A502" s="5"/>
    </row>
    <row r="503" customHeight="1" spans="1:1">
      <c r="A503" s="5"/>
    </row>
    <row r="504" customHeight="1" spans="1:1">
      <c r="A504" s="5"/>
    </row>
    <row r="505" customHeight="1" spans="1:1">
      <c r="A505" s="5"/>
    </row>
    <row r="506" customHeight="1" spans="1:1">
      <c r="A506" s="5"/>
    </row>
    <row r="507" customHeight="1" spans="1:1">
      <c r="A507" s="5"/>
    </row>
    <row r="508" customHeight="1" spans="1:1">
      <c r="A508" s="5"/>
    </row>
    <row r="509" customHeight="1" spans="1:1">
      <c r="A509" s="5"/>
    </row>
    <row r="510" customHeight="1" spans="1:1">
      <c r="A510" s="5"/>
    </row>
    <row r="511" customHeight="1" spans="1:1">
      <c r="A511" s="5"/>
    </row>
    <row r="512" customHeight="1" spans="1:1">
      <c r="A512" s="5"/>
    </row>
    <row r="513" customHeight="1" spans="1:1">
      <c r="A513" s="5"/>
    </row>
    <row r="514" customHeight="1" spans="1:1">
      <c r="A514" s="5"/>
    </row>
    <row r="515" customHeight="1" spans="1:1">
      <c r="A515" s="5"/>
    </row>
    <row r="516" customHeight="1" spans="1:1">
      <c r="A516" s="5"/>
    </row>
    <row r="517" customHeight="1" spans="1:1">
      <c r="A517" s="5"/>
    </row>
    <row r="518" customHeight="1" spans="1:1">
      <c r="A518" s="5"/>
    </row>
    <row r="519" customHeight="1" spans="1:1">
      <c r="A519" s="5"/>
    </row>
    <row r="520" customHeight="1" spans="1:1">
      <c r="A520" s="5"/>
    </row>
    <row r="521" customHeight="1" spans="1:1">
      <c r="A521" s="5"/>
    </row>
    <row r="522" customHeight="1" spans="1:1">
      <c r="A522" s="5"/>
    </row>
    <row r="523" customHeight="1" spans="1:1">
      <c r="A523" s="5"/>
    </row>
    <row r="524" customHeight="1" spans="1:1">
      <c r="A524" s="5"/>
    </row>
    <row r="525" customHeight="1" spans="1:1">
      <c r="A525" s="5"/>
    </row>
    <row r="526" customHeight="1" spans="1:1">
      <c r="A526" s="5"/>
    </row>
    <row r="527" customHeight="1" spans="1:1">
      <c r="A527" s="5"/>
    </row>
    <row r="528" customHeight="1" spans="1:1">
      <c r="A528" s="5"/>
    </row>
    <row r="529" customHeight="1" spans="1:1">
      <c r="A529" s="5"/>
    </row>
    <row r="530" customHeight="1" spans="1:1">
      <c r="A530" s="5"/>
    </row>
    <row r="531" customHeight="1" spans="1:1">
      <c r="A531" s="5"/>
    </row>
    <row r="532" customHeight="1" spans="1:1">
      <c r="A532" s="5"/>
    </row>
    <row r="533" customHeight="1" spans="1:1">
      <c r="A533" s="5"/>
    </row>
    <row r="534" customHeight="1" spans="1:1">
      <c r="A534" s="5"/>
    </row>
    <row r="535" customHeight="1" spans="1:1">
      <c r="A535" s="5"/>
    </row>
    <row r="536" customHeight="1" spans="1:1">
      <c r="A536" s="5"/>
    </row>
    <row r="537" customHeight="1" spans="1:1">
      <c r="A537" s="5"/>
    </row>
    <row r="538" customHeight="1" spans="1:1">
      <c r="A538" s="5"/>
    </row>
    <row r="539" customHeight="1" spans="1:1">
      <c r="A539" s="5"/>
    </row>
    <row r="540" customHeight="1" spans="1:1">
      <c r="A540" s="5"/>
    </row>
    <row r="541" customHeight="1" spans="1:1">
      <c r="A541" s="5"/>
    </row>
    <row r="542" customHeight="1" spans="1:1">
      <c r="A542" s="5"/>
    </row>
    <row r="543" customHeight="1" spans="1:1">
      <c r="A543" s="5"/>
    </row>
    <row r="544" customHeight="1" spans="1:1">
      <c r="A544" s="5"/>
    </row>
    <row r="545" customHeight="1" spans="1:1">
      <c r="A545" s="5"/>
    </row>
    <row r="546" customHeight="1" spans="1:1">
      <c r="A546" s="5"/>
    </row>
    <row r="547" customHeight="1" spans="1:1">
      <c r="A547" s="5"/>
    </row>
    <row r="548" customHeight="1" spans="1:1">
      <c r="A548" s="5"/>
    </row>
    <row r="549" customHeight="1" spans="1:1">
      <c r="A549" s="5"/>
    </row>
    <row r="550" customHeight="1" spans="1:1">
      <c r="A550" s="5"/>
    </row>
    <row r="551" customHeight="1" spans="1:1">
      <c r="A551" s="5"/>
    </row>
    <row r="552" customHeight="1" spans="1:1">
      <c r="A552" s="5"/>
    </row>
    <row r="553" customHeight="1" spans="1:1">
      <c r="A553" s="5"/>
    </row>
    <row r="554" customHeight="1" spans="1:1">
      <c r="A554" s="5"/>
    </row>
    <row r="555" customHeight="1" spans="1:1">
      <c r="A555" s="5"/>
    </row>
    <row r="556" customHeight="1" spans="1:1">
      <c r="A556" s="5"/>
    </row>
    <row r="557" customHeight="1" spans="1:1">
      <c r="A557" s="5"/>
    </row>
    <row r="558" customHeight="1" spans="1:1">
      <c r="A558" s="5"/>
    </row>
    <row r="559" customHeight="1" spans="1:1">
      <c r="A559" s="5"/>
    </row>
    <row r="560" customHeight="1" spans="1:1">
      <c r="A560" s="5"/>
    </row>
    <row r="561" customHeight="1" spans="1:1">
      <c r="A561" s="5"/>
    </row>
    <row r="562" customHeight="1" spans="1:1">
      <c r="A562" s="5"/>
    </row>
    <row r="563" customHeight="1" spans="1:1">
      <c r="A563" s="5"/>
    </row>
    <row r="564" customHeight="1" spans="1:1">
      <c r="A564" s="5"/>
    </row>
    <row r="565" customHeight="1" spans="1:1">
      <c r="A565" s="5"/>
    </row>
    <row r="566" customHeight="1" spans="1:1">
      <c r="A566" s="5"/>
    </row>
    <row r="567" customHeight="1" spans="1:1">
      <c r="A567" s="5"/>
    </row>
    <row r="568" customHeight="1" spans="1:1">
      <c r="A568" s="5"/>
    </row>
    <row r="569" customHeight="1" spans="1:1">
      <c r="A569" s="5"/>
    </row>
    <row r="570" customHeight="1" spans="1:1">
      <c r="A570" s="5"/>
    </row>
    <row r="571" customHeight="1" spans="1:1">
      <c r="A571" s="5"/>
    </row>
    <row r="572" customHeight="1" spans="1:1">
      <c r="A572" s="5"/>
    </row>
    <row r="573" customHeight="1" spans="1:1">
      <c r="A573" s="5"/>
    </row>
    <row r="574" customHeight="1" spans="1:1">
      <c r="A574" s="5"/>
    </row>
    <row r="575" customHeight="1" spans="1:1">
      <c r="A575" s="5"/>
    </row>
    <row r="576" customHeight="1" spans="1:1">
      <c r="A576" s="5"/>
    </row>
    <row r="577" customHeight="1" spans="1:1">
      <c r="A577" s="5"/>
    </row>
    <row r="578" customHeight="1" spans="1:1">
      <c r="A578" s="5"/>
    </row>
    <row r="579" customHeight="1" spans="1:1">
      <c r="A579" s="5"/>
    </row>
    <row r="580" customHeight="1" spans="1:1">
      <c r="A580" s="5"/>
    </row>
    <row r="581" customHeight="1" spans="1:1">
      <c r="A581" s="5"/>
    </row>
    <row r="582" customHeight="1" spans="1:1">
      <c r="A582" s="5"/>
    </row>
    <row r="583" customHeight="1" spans="1:1">
      <c r="A583" s="5"/>
    </row>
    <row r="584" customHeight="1" spans="1:1">
      <c r="A584" s="5"/>
    </row>
    <row r="585" customHeight="1" spans="1:1">
      <c r="A585" s="5"/>
    </row>
    <row r="586" customHeight="1" spans="1:1">
      <c r="A586" s="5"/>
    </row>
    <row r="587" customHeight="1" spans="1:1">
      <c r="A587" s="5"/>
    </row>
    <row r="588" customHeight="1" spans="1:1">
      <c r="A588" s="5"/>
    </row>
    <row r="589" customHeight="1" spans="1:1">
      <c r="A589" s="5"/>
    </row>
    <row r="590" customHeight="1" spans="1:1">
      <c r="A590" s="5"/>
    </row>
    <row r="591" customHeight="1" spans="1:1">
      <c r="A591" s="5"/>
    </row>
    <row r="592" customHeight="1" spans="1:1">
      <c r="A592" s="5"/>
    </row>
    <row r="593" customHeight="1" spans="1:1">
      <c r="A593" s="5"/>
    </row>
    <row r="594" customHeight="1" spans="1:1">
      <c r="A594" s="5"/>
    </row>
    <row r="595" customHeight="1" spans="1:1">
      <c r="A595" s="5"/>
    </row>
    <row r="596" customHeight="1" spans="1:1">
      <c r="A596" s="5"/>
    </row>
    <row r="597" customHeight="1" spans="1:1">
      <c r="A597" s="5"/>
    </row>
    <row r="598" customHeight="1" spans="1:1">
      <c r="A598" s="5"/>
    </row>
    <row r="599" customHeight="1" spans="1:1">
      <c r="A599" s="5"/>
    </row>
    <row r="600" customHeight="1" spans="1:1">
      <c r="A600" s="5"/>
    </row>
    <row r="601" customHeight="1" spans="1:1">
      <c r="A601" s="5"/>
    </row>
    <row r="602" customHeight="1" spans="1:1">
      <c r="A602" s="5"/>
    </row>
    <row r="603" customHeight="1" spans="1:1">
      <c r="A603" s="5"/>
    </row>
    <row r="604" customHeight="1" spans="1:1">
      <c r="A604" s="5"/>
    </row>
    <row r="605" customHeight="1" spans="1:1">
      <c r="A605" s="5"/>
    </row>
    <row r="606" customHeight="1" spans="1:1">
      <c r="A606" s="5"/>
    </row>
    <row r="607" customHeight="1" spans="1:1">
      <c r="A607" s="5"/>
    </row>
    <row r="608" customHeight="1" spans="1:1">
      <c r="A608" s="5"/>
    </row>
    <row r="609" customHeight="1" spans="1:1">
      <c r="A609" s="5"/>
    </row>
    <row r="610" customHeight="1" spans="1:1">
      <c r="A610" s="5"/>
    </row>
    <row r="611" customHeight="1" spans="1:1">
      <c r="A611" s="5"/>
    </row>
    <row r="612" customHeight="1" spans="1:1">
      <c r="A612" s="5"/>
    </row>
    <row r="613" customHeight="1" spans="1:1">
      <c r="A613" s="5"/>
    </row>
    <row r="614" customHeight="1" spans="1:1">
      <c r="A614" s="5"/>
    </row>
    <row r="615" customHeight="1" spans="1:1">
      <c r="A615" s="5"/>
    </row>
    <row r="616" customHeight="1" spans="1:1">
      <c r="A616" s="5"/>
    </row>
    <row r="617" customHeight="1" spans="1:1">
      <c r="A617" s="5"/>
    </row>
    <row r="618" customHeight="1" spans="1:1">
      <c r="A618" s="5"/>
    </row>
    <row r="619" customHeight="1" spans="1:1">
      <c r="A619" s="5"/>
    </row>
    <row r="620" customHeight="1" spans="1:1">
      <c r="A620" s="5"/>
    </row>
    <row r="621" customHeight="1" spans="1:1">
      <c r="A621" s="5"/>
    </row>
    <row r="622" customHeight="1" spans="1:1">
      <c r="A622" s="5"/>
    </row>
    <row r="623" customHeight="1" spans="1:1">
      <c r="A623" s="5"/>
    </row>
    <row r="624" customHeight="1" spans="1:1">
      <c r="A624" s="5"/>
    </row>
    <row r="625" customHeight="1" spans="1:1">
      <c r="A625" s="5"/>
    </row>
    <row r="626" customHeight="1" spans="1:1">
      <c r="A626" s="5"/>
    </row>
    <row r="627" customHeight="1" spans="1:1">
      <c r="A627" s="5"/>
    </row>
    <row r="628" customHeight="1" spans="1:1">
      <c r="A628" s="5"/>
    </row>
    <row r="629" customHeight="1" spans="1:1">
      <c r="A629" s="5"/>
    </row>
    <row r="630" customHeight="1" spans="1:1">
      <c r="A630" s="5"/>
    </row>
    <row r="631" customHeight="1" spans="1:1">
      <c r="A631" s="5"/>
    </row>
    <row r="632" customHeight="1" spans="1:1">
      <c r="A632" s="5"/>
    </row>
    <row r="633" customHeight="1" spans="1:1">
      <c r="A633" s="5"/>
    </row>
    <row r="634" customHeight="1" spans="1:1">
      <c r="A634" s="5"/>
    </row>
    <row r="635" customHeight="1" spans="1:1">
      <c r="A635" s="5"/>
    </row>
    <row r="636" customHeight="1" spans="1:1">
      <c r="A636" s="5"/>
    </row>
    <row r="637" customHeight="1" spans="1:1">
      <c r="A637" s="5"/>
    </row>
    <row r="638" customHeight="1" spans="1:1">
      <c r="A638" s="5"/>
    </row>
    <row r="639" customHeight="1" spans="1:1">
      <c r="A639" s="5"/>
    </row>
    <row r="640" customHeight="1" spans="1:1">
      <c r="A640" s="5"/>
    </row>
    <row r="641" customHeight="1" spans="1:1">
      <c r="A641" s="5"/>
    </row>
    <row r="642" customHeight="1" spans="1:1">
      <c r="A642" s="5"/>
    </row>
    <row r="643" customHeight="1" spans="1:1">
      <c r="A643" s="5"/>
    </row>
    <row r="644" customHeight="1" spans="1:1">
      <c r="A644" s="5"/>
    </row>
    <row r="645" customHeight="1" spans="1:1">
      <c r="A645" s="5"/>
    </row>
    <row r="646" customHeight="1" spans="1:1">
      <c r="A646" s="5"/>
    </row>
    <row r="647" customHeight="1" spans="1:1">
      <c r="A647" s="5"/>
    </row>
    <row r="648" customHeight="1" spans="1:1">
      <c r="A648" s="5"/>
    </row>
    <row r="649" customHeight="1" spans="1:1">
      <c r="A649" s="5"/>
    </row>
    <row r="650" customHeight="1" spans="1:1">
      <c r="A650" s="5"/>
    </row>
    <row r="651" customHeight="1" spans="1:1">
      <c r="A651" s="5"/>
    </row>
    <row r="652" customHeight="1" spans="1:1">
      <c r="A652" s="5"/>
    </row>
    <row r="653" customHeight="1" spans="1:1">
      <c r="A653" s="5"/>
    </row>
    <row r="654" customHeight="1" spans="1:1">
      <c r="A654" s="5"/>
    </row>
    <row r="655" customHeight="1" spans="1:1">
      <c r="A655" s="5"/>
    </row>
    <row r="656" customHeight="1" spans="1:1">
      <c r="A656" s="5"/>
    </row>
    <row r="657" customHeight="1" spans="1:1">
      <c r="A657" s="5"/>
    </row>
    <row r="658" customHeight="1" spans="1:1">
      <c r="A658" s="5"/>
    </row>
    <row r="659" customHeight="1" spans="1:1">
      <c r="A659" s="5"/>
    </row>
    <row r="660" customHeight="1" spans="1:1">
      <c r="A660" s="5"/>
    </row>
    <row r="661" customHeight="1" spans="1:1">
      <c r="A661" s="5"/>
    </row>
    <row r="662" customHeight="1" spans="1:1">
      <c r="A662" s="5"/>
    </row>
    <row r="663" customHeight="1" spans="1:1">
      <c r="A663" s="5"/>
    </row>
    <row r="664" customHeight="1" spans="1:1">
      <c r="A664" s="5"/>
    </row>
    <row r="665" customHeight="1" spans="1:1">
      <c r="A665" s="5"/>
    </row>
    <row r="666" customHeight="1" spans="1:1">
      <c r="A666" s="5"/>
    </row>
    <row r="667" customHeight="1" spans="1:1">
      <c r="A667" s="5"/>
    </row>
    <row r="668" customHeight="1" spans="1:1">
      <c r="A668" s="5"/>
    </row>
    <row r="669" customHeight="1" spans="1:1">
      <c r="A669" s="5"/>
    </row>
    <row r="670" customHeight="1" spans="1:1">
      <c r="A670" s="5"/>
    </row>
    <row r="671" customHeight="1" spans="1:1">
      <c r="A671" s="5"/>
    </row>
    <row r="672" customHeight="1" spans="1:1">
      <c r="A672" s="5"/>
    </row>
    <row r="673" customHeight="1" spans="1:1">
      <c r="A673" s="5"/>
    </row>
    <row r="674" customHeight="1" spans="1:1">
      <c r="A674" s="5"/>
    </row>
    <row r="675" customHeight="1" spans="1:1">
      <c r="A675" s="5"/>
    </row>
    <row r="676" customHeight="1" spans="1:1">
      <c r="A676" s="5"/>
    </row>
    <row r="677" customHeight="1" spans="1:1">
      <c r="A677" s="5"/>
    </row>
    <row r="678" customHeight="1" spans="1:1">
      <c r="A678" s="5"/>
    </row>
    <row r="679" customHeight="1" spans="1:1">
      <c r="A679" s="5"/>
    </row>
    <row r="680" customHeight="1" spans="1:1">
      <c r="A680" s="5"/>
    </row>
    <row r="681" customHeight="1" spans="1:1">
      <c r="A681" s="5"/>
    </row>
    <row r="682" customHeight="1" spans="1:1">
      <c r="A682" s="5"/>
    </row>
    <row r="683" customHeight="1" spans="1:1">
      <c r="A683" s="5"/>
    </row>
    <row r="684" customHeight="1" spans="1:1">
      <c r="A684" s="5"/>
    </row>
    <row r="685" customHeight="1" spans="1:1">
      <c r="A685" s="5"/>
    </row>
    <row r="686" customHeight="1" spans="1:1">
      <c r="A686" s="5"/>
    </row>
    <row r="687" customHeight="1" spans="1:1">
      <c r="A687" s="5"/>
    </row>
    <row r="688" customHeight="1" spans="1:1">
      <c r="A688" s="5"/>
    </row>
    <row r="689" customHeight="1" spans="1:1">
      <c r="A689" s="5"/>
    </row>
    <row r="690" customHeight="1" spans="1:1">
      <c r="A690" s="5"/>
    </row>
    <row r="691" customHeight="1" spans="1:1">
      <c r="A691" s="5"/>
    </row>
    <row r="692" customHeight="1" spans="1:1">
      <c r="A692" s="5"/>
    </row>
    <row r="693" customHeight="1" spans="1:1">
      <c r="A693" s="5"/>
    </row>
    <row r="694" customHeight="1" spans="1:1">
      <c r="A694" s="5"/>
    </row>
    <row r="695" customHeight="1" spans="1:1">
      <c r="A695" s="5"/>
    </row>
    <row r="696" customHeight="1" spans="1:1">
      <c r="A696" s="5"/>
    </row>
    <row r="697" customHeight="1" spans="1:1">
      <c r="A697" s="5"/>
    </row>
    <row r="698" customHeight="1" spans="1:1">
      <c r="A698" s="5"/>
    </row>
    <row r="699" customHeight="1" spans="1:1">
      <c r="A699" s="5"/>
    </row>
    <row r="700" customHeight="1" spans="1:1">
      <c r="A700" s="5"/>
    </row>
    <row r="701" customHeight="1" spans="1:1">
      <c r="A701" s="5"/>
    </row>
    <row r="702" customHeight="1" spans="1:1">
      <c r="A702" s="5"/>
    </row>
    <row r="703" customHeight="1" spans="1:1">
      <c r="A703" s="5"/>
    </row>
    <row r="704" customHeight="1" spans="1:1">
      <c r="A704" s="5"/>
    </row>
    <row r="705" customHeight="1" spans="1:1">
      <c r="A705" s="5"/>
    </row>
    <row r="706" customHeight="1" spans="1:1">
      <c r="A706" s="5"/>
    </row>
    <row r="707" customHeight="1" spans="1:1">
      <c r="A707" s="5"/>
    </row>
    <row r="708" customHeight="1" spans="1:1">
      <c r="A708" s="5"/>
    </row>
    <row r="709" customHeight="1" spans="1:1">
      <c r="A709" s="5"/>
    </row>
    <row r="710" customHeight="1" spans="1:1">
      <c r="A710" s="5"/>
    </row>
    <row r="711" customHeight="1" spans="1:1">
      <c r="A711" s="5"/>
    </row>
    <row r="712" customHeight="1" spans="1:1">
      <c r="A712" s="5"/>
    </row>
    <row r="713" customHeight="1" spans="1:1">
      <c r="A713" s="5"/>
    </row>
    <row r="714" customHeight="1" spans="1:1">
      <c r="A714" s="5"/>
    </row>
    <row r="715" customHeight="1" spans="1:1">
      <c r="A715" s="5"/>
    </row>
    <row r="716" customHeight="1" spans="1:1">
      <c r="A716" s="5"/>
    </row>
    <row r="717" customHeight="1" spans="1:1">
      <c r="A717" s="5"/>
    </row>
    <row r="718" customHeight="1" spans="1:1">
      <c r="A718" s="5"/>
    </row>
    <row r="719" customHeight="1" spans="1:1">
      <c r="A719" s="5"/>
    </row>
    <row r="720" customHeight="1" spans="1:1">
      <c r="A720" s="5"/>
    </row>
    <row r="721" customHeight="1" spans="1:1">
      <c r="A721" s="5"/>
    </row>
    <row r="722" customHeight="1" spans="1:1">
      <c r="A722" s="5"/>
    </row>
    <row r="723" customHeight="1" spans="1:1">
      <c r="A723" s="5"/>
    </row>
    <row r="724" customHeight="1" spans="1:1">
      <c r="A724" s="5"/>
    </row>
    <row r="725" customHeight="1" spans="1:1">
      <c r="A725" s="5"/>
    </row>
    <row r="726" customHeight="1" spans="1:1">
      <c r="A726" s="5"/>
    </row>
    <row r="727" customHeight="1" spans="1:1">
      <c r="A727" s="5"/>
    </row>
    <row r="728" customHeight="1" spans="1:1">
      <c r="A728" s="5"/>
    </row>
    <row r="729" customHeight="1" spans="1:1">
      <c r="A729" s="5"/>
    </row>
    <row r="730" customHeight="1" spans="1:1">
      <c r="A730" s="5"/>
    </row>
    <row r="731" customHeight="1" spans="1:1">
      <c r="A731" s="5"/>
    </row>
    <row r="732" customHeight="1" spans="1:1">
      <c r="A732" s="5"/>
    </row>
    <row r="733" customHeight="1" spans="1:1">
      <c r="A733" s="5"/>
    </row>
    <row r="734" customHeight="1" spans="1:1">
      <c r="A734" s="5"/>
    </row>
    <row r="735" customHeight="1" spans="1:1">
      <c r="A735" s="5"/>
    </row>
    <row r="736" customHeight="1" spans="1:1">
      <c r="A736" s="5"/>
    </row>
    <row r="737" customHeight="1" spans="1:1">
      <c r="A737" s="5"/>
    </row>
    <row r="738" customHeight="1" spans="1:1">
      <c r="A738" s="5"/>
    </row>
    <row r="739" customHeight="1" spans="1:1">
      <c r="A739" s="5"/>
    </row>
    <row r="740" customHeight="1" spans="1:1">
      <c r="A740" s="5"/>
    </row>
    <row r="741" customHeight="1" spans="1:1">
      <c r="A741" s="5"/>
    </row>
    <row r="742" customHeight="1" spans="1:1">
      <c r="A742" s="5"/>
    </row>
    <row r="743" customHeight="1" spans="1:1">
      <c r="A743" s="5"/>
    </row>
    <row r="744" customHeight="1" spans="1:1">
      <c r="A744" s="5"/>
    </row>
    <row r="745" customHeight="1" spans="1:1">
      <c r="A745" s="5"/>
    </row>
    <row r="746" customHeight="1" spans="1:1">
      <c r="A746" s="5"/>
    </row>
    <row r="747" customHeight="1" spans="1:1">
      <c r="A747" s="5"/>
    </row>
    <row r="748" customHeight="1" spans="1:1">
      <c r="A748" s="5"/>
    </row>
    <row r="749" customHeight="1" spans="1:1">
      <c r="A749" s="5"/>
    </row>
    <row r="750" customHeight="1" spans="1:1">
      <c r="A750" s="5"/>
    </row>
    <row r="751" customHeight="1" spans="1:1">
      <c r="A751" s="5"/>
    </row>
    <row r="752" customHeight="1" spans="1:1">
      <c r="A752" s="5"/>
    </row>
    <row r="753" customHeight="1" spans="1:1">
      <c r="A753" s="5"/>
    </row>
    <row r="754" customHeight="1" spans="1:1">
      <c r="A754" s="5"/>
    </row>
    <row r="755" customHeight="1" spans="1:1">
      <c r="A755" s="5"/>
    </row>
    <row r="756" customHeight="1" spans="1:1">
      <c r="A756" s="5"/>
    </row>
    <row r="757" customHeight="1" spans="1:1">
      <c r="A757" s="5"/>
    </row>
    <row r="758" customHeight="1" spans="1:1">
      <c r="A758" s="5"/>
    </row>
    <row r="759" customHeight="1" spans="1:1">
      <c r="A759" s="5"/>
    </row>
    <row r="760" customHeight="1" spans="1:1">
      <c r="A760" s="5"/>
    </row>
    <row r="761" customHeight="1" spans="1:1">
      <c r="A761" s="5"/>
    </row>
    <row r="762" customHeight="1" spans="1:1">
      <c r="A762" s="5"/>
    </row>
    <row r="763" customHeight="1" spans="1:1">
      <c r="A763" s="5"/>
    </row>
    <row r="764" customHeight="1" spans="1:1">
      <c r="A764" s="5"/>
    </row>
    <row r="765" customHeight="1" spans="1:1">
      <c r="A765" s="5"/>
    </row>
    <row r="766" customHeight="1" spans="1:1">
      <c r="A766" s="5"/>
    </row>
    <row r="767" customHeight="1" spans="1:1">
      <c r="A767" s="5"/>
    </row>
    <row r="768" customHeight="1" spans="1:1">
      <c r="A768" s="5"/>
    </row>
    <row r="769" customHeight="1" spans="1:1">
      <c r="A769" s="5"/>
    </row>
    <row r="770" customHeight="1" spans="1:1">
      <c r="A770" s="5"/>
    </row>
    <row r="771" customHeight="1" spans="1:1">
      <c r="A771" s="5"/>
    </row>
    <row r="772" customHeight="1" spans="1:1">
      <c r="A772" s="5"/>
    </row>
    <row r="773" customHeight="1" spans="1:1">
      <c r="A773" s="5"/>
    </row>
    <row r="774" customHeight="1" spans="1:1">
      <c r="A774" s="5"/>
    </row>
    <row r="775" customHeight="1" spans="1:1">
      <c r="A775" s="5"/>
    </row>
    <row r="776" customHeight="1" spans="1:1">
      <c r="A776" s="5"/>
    </row>
    <row r="777" customHeight="1" spans="1:1">
      <c r="A777" s="5"/>
    </row>
    <row r="778" customHeight="1" spans="1:1">
      <c r="A778" s="5"/>
    </row>
    <row r="779" customHeight="1" spans="1:1">
      <c r="A779" s="5"/>
    </row>
    <row r="780" customHeight="1" spans="1:1">
      <c r="A780" s="5"/>
    </row>
    <row r="781" customHeight="1" spans="1:1">
      <c r="A781" s="5"/>
    </row>
    <row r="782" customHeight="1" spans="1:1">
      <c r="A782" s="5"/>
    </row>
    <row r="783" customHeight="1" spans="1:1">
      <c r="A783" s="5"/>
    </row>
    <row r="784" customHeight="1" spans="1:1">
      <c r="A784" s="5"/>
    </row>
    <row r="785" customHeight="1" spans="1:1">
      <c r="A785" s="5"/>
    </row>
    <row r="786" customHeight="1" spans="1:1">
      <c r="A786" s="5"/>
    </row>
    <row r="787" customHeight="1" spans="1:1">
      <c r="A787" s="5"/>
    </row>
    <row r="788" customHeight="1" spans="1:1">
      <c r="A788" s="5"/>
    </row>
    <row r="789" customHeight="1" spans="1:1">
      <c r="A789" s="5"/>
    </row>
    <row r="790" customHeight="1" spans="1:1">
      <c r="A790" s="5"/>
    </row>
    <row r="791" customHeight="1" spans="1:1">
      <c r="A791" s="5"/>
    </row>
    <row r="792" customHeight="1" spans="1:1">
      <c r="A792" s="5"/>
    </row>
    <row r="793" customHeight="1" spans="1:1">
      <c r="A793" s="5"/>
    </row>
    <row r="794" customHeight="1" spans="1:1">
      <c r="A794" s="5"/>
    </row>
    <row r="795" customHeight="1" spans="1:1">
      <c r="A795" s="5"/>
    </row>
    <row r="796" customHeight="1" spans="1:1">
      <c r="A796" s="5"/>
    </row>
    <row r="797" customHeight="1" spans="1:1">
      <c r="A797" s="5"/>
    </row>
    <row r="798" customHeight="1" spans="1:1">
      <c r="A798" s="5"/>
    </row>
    <row r="799" customHeight="1" spans="1:1">
      <c r="A799" s="5"/>
    </row>
    <row r="800" customHeight="1" spans="1:1">
      <c r="A800" s="5"/>
    </row>
    <row r="801" customHeight="1" spans="1:1">
      <c r="A801" s="5"/>
    </row>
    <row r="802" customHeight="1" spans="1:1">
      <c r="A802" s="5"/>
    </row>
    <row r="803" customHeight="1" spans="1:1">
      <c r="A803" s="5"/>
    </row>
    <row r="804" customHeight="1" spans="1:1">
      <c r="A804" s="5"/>
    </row>
    <row r="805" customHeight="1" spans="1:1">
      <c r="A805" s="5"/>
    </row>
    <row r="806" customHeight="1" spans="1:1">
      <c r="A806" s="5"/>
    </row>
    <row r="807" customHeight="1" spans="1:1">
      <c r="A807" s="5"/>
    </row>
    <row r="808" customHeight="1" spans="1:1">
      <c r="A808" s="5"/>
    </row>
    <row r="809" customHeight="1" spans="1:1">
      <c r="A809" s="5"/>
    </row>
    <row r="810" customHeight="1" spans="1:1">
      <c r="A810" s="5"/>
    </row>
    <row r="811" customHeight="1" spans="1:1">
      <c r="A811" s="5"/>
    </row>
    <row r="812" customHeight="1" spans="1:1">
      <c r="A812" s="5"/>
    </row>
    <row r="813" customHeight="1" spans="1:1">
      <c r="A813" s="5"/>
    </row>
    <row r="814" customHeight="1" spans="1:1">
      <c r="A814" s="5"/>
    </row>
    <row r="815" customHeight="1" spans="1:1">
      <c r="A815" s="5"/>
    </row>
    <row r="816" customHeight="1" spans="1:1">
      <c r="A816" s="5"/>
    </row>
    <row r="817" customHeight="1" spans="1:1">
      <c r="A817" s="5"/>
    </row>
    <row r="818" customHeight="1" spans="1:1">
      <c r="A818" s="5"/>
    </row>
    <row r="819" customHeight="1" spans="1:1">
      <c r="A819" s="5"/>
    </row>
    <row r="820" customHeight="1" spans="1:1">
      <c r="A820" s="5"/>
    </row>
    <row r="821" customHeight="1" spans="1:1">
      <c r="A821" s="5"/>
    </row>
    <row r="822" customHeight="1" spans="1:1">
      <c r="A822" s="5"/>
    </row>
    <row r="823" customHeight="1" spans="1:1">
      <c r="A823" s="5"/>
    </row>
    <row r="824" customHeight="1" spans="1:1">
      <c r="A824" s="5"/>
    </row>
    <row r="825" customHeight="1" spans="1:1">
      <c r="A825" s="5"/>
    </row>
    <row r="826" customHeight="1" spans="1:1">
      <c r="A826" s="5"/>
    </row>
    <row r="827" customHeight="1" spans="1:1">
      <c r="A827" s="5"/>
    </row>
    <row r="828" customHeight="1" spans="1:1">
      <c r="A828" s="5"/>
    </row>
    <row r="829" customHeight="1" spans="1:1">
      <c r="A829" s="5"/>
    </row>
    <row r="830" customHeight="1" spans="1:1">
      <c r="A830" s="5"/>
    </row>
    <row r="831" customHeight="1" spans="1:1">
      <c r="A831" s="5"/>
    </row>
    <row r="832" customHeight="1" spans="1:1">
      <c r="A832" s="5"/>
    </row>
    <row r="833" customHeight="1" spans="1:1">
      <c r="A833" s="5"/>
    </row>
    <row r="834" customHeight="1" spans="1:1">
      <c r="A834" s="5"/>
    </row>
    <row r="835" customHeight="1" spans="1:1">
      <c r="A835" s="5"/>
    </row>
    <row r="836" customHeight="1" spans="1:1">
      <c r="A836" s="5"/>
    </row>
    <row r="837" customHeight="1" spans="1:1">
      <c r="A837" s="5"/>
    </row>
    <row r="838" customHeight="1" spans="1:1">
      <c r="A838" s="5"/>
    </row>
    <row r="839" customHeight="1" spans="1:1">
      <c r="A839" s="5"/>
    </row>
    <row r="840" customHeight="1" spans="1:1">
      <c r="A840" s="5"/>
    </row>
    <row r="841" customHeight="1" spans="1:1">
      <c r="A841" s="5"/>
    </row>
    <row r="842" customHeight="1" spans="1:1">
      <c r="A842" s="5"/>
    </row>
    <row r="843" customHeight="1" spans="1:1">
      <c r="A843" s="5"/>
    </row>
    <row r="844" customHeight="1" spans="1:1">
      <c r="A844" s="5"/>
    </row>
    <row r="845" customHeight="1" spans="1:1">
      <c r="A845" s="5"/>
    </row>
    <row r="846" customHeight="1" spans="1:1">
      <c r="A846" s="5"/>
    </row>
    <row r="847" customHeight="1" spans="1:1">
      <c r="A847" s="5"/>
    </row>
    <row r="848" customHeight="1" spans="1:1">
      <c r="A848" s="5"/>
    </row>
    <row r="849" customHeight="1" spans="1:1">
      <c r="A849" s="5"/>
    </row>
    <row r="850" customHeight="1" spans="1:1">
      <c r="A850" s="5"/>
    </row>
    <row r="851" customHeight="1" spans="1:1">
      <c r="A851" s="5"/>
    </row>
    <row r="852" customHeight="1" spans="1:1">
      <c r="A852" s="5"/>
    </row>
    <row r="853" customHeight="1" spans="1:1">
      <c r="A853" s="5"/>
    </row>
    <row r="854" customHeight="1" spans="1:1">
      <c r="A854" s="5"/>
    </row>
    <row r="855" customHeight="1" spans="1:1">
      <c r="A855" s="5"/>
    </row>
    <row r="856" customHeight="1" spans="1:1">
      <c r="A856" s="5"/>
    </row>
    <row r="857" customHeight="1" spans="1:1">
      <c r="A857" s="5"/>
    </row>
    <row r="858" customHeight="1" spans="1:1">
      <c r="A858" s="5"/>
    </row>
    <row r="859" customHeight="1" spans="1:1">
      <c r="A859" s="5"/>
    </row>
    <row r="860" customHeight="1" spans="1:1">
      <c r="A860" s="5"/>
    </row>
    <row r="861" customHeight="1" spans="1:1">
      <c r="A861" s="5"/>
    </row>
    <row r="862" customHeight="1" spans="1:1">
      <c r="A862" s="5"/>
    </row>
    <row r="863" customHeight="1" spans="1:1">
      <c r="A863" s="5"/>
    </row>
    <row r="864" customHeight="1" spans="1:1">
      <c r="A864" s="5"/>
    </row>
    <row r="865" customHeight="1" spans="1:1">
      <c r="A865" s="5"/>
    </row>
    <row r="866" customHeight="1" spans="1:1">
      <c r="A866" s="5"/>
    </row>
    <row r="867" customHeight="1" spans="1:1">
      <c r="A867" s="5"/>
    </row>
    <row r="868" customHeight="1" spans="1:1">
      <c r="A868" s="5"/>
    </row>
    <row r="869" customHeight="1" spans="1:1">
      <c r="A869" s="5"/>
    </row>
    <row r="870" customHeight="1" spans="1:1">
      <c r="A870" s="5"/>
    </row>
    <row r="871" customHeight="1" spans="1:1">
      <c r="A871" s="5"/>
    </row>
    <row r="872" customHeight="1" spans="1:1">
      <c r="A872" s="5"/>
    </row>
    <row r="873" customHeight="1" spans="1:1">
      <c r="A873" s="5"/>
    </row>
    <row r="874" customHeight="1" spans="1:1">
      <c r="A874" s="5"/>
    </row>
    <row r="875" customHeight="1" spans="1:1">
      <c r="A875" s="5"/>
    </row>
    <row r="876" customHeight="1" spans="1:1">
      <c r="A876" s="5"/>
    </row>
    <row r="877" customHeight="1" spans="1:1">
      <c r="A877" s="5"/>
    </row>
    <row r="878" customHeight="1" spans="1:1">
      <c r="A878" s="5"/>
    </row>
    <row r="879" customHeight="1" spans="1:1">
      <c r="A879" s="5"/>
    </row>
    <row r="880" customHeight="1" spans="1:1">
      <c r="A880" s="5"/>
    </row>
    <row r="881" customHeight="1" spans="1:1">
      <c r="A881" s="5"/>
    </row>
    <row r="882" customHeight="1" spans="1:1">
      <c r="A882" s="5"/>
    </row>
    <row r="883" customHeight="1" spans="1:1">
      <c r="A883" s="5"/>
    </row>
    <row r="884" customHeight="1" spans="1:1">
      <c r="A884" s="5"/>
    </row>
    <row r="885" customHeight="1" spans="1:1">
      <c r="A885" s="5"/>
    </row>
    <row r="886" customHeight="1" spans="1:1">
      <c r="A886" s="5"/>
    </row>
    <row r="887" customHeight="1" spans="1:1">
      <c r="A887" s="5"/>
    </row>
    <row r="888" customHeight="1" spans="1:1">
      <c r="A888" s="5"/>
    </row>
    <row r="889" customHeight="1" spans="1:1">
      <c r="A889" s="5"/>
    </row>
    <row r="890" customHeight="1" spans="1:1">
      <c r="A890" s="5"/>
    </row>
    <row r="891" customHeight="1" spans="1:1">
      <c r="A891" s="5"/>
    </row>
    <row r="892" customHeight="1" spans="1:1">
      <c r="A892" s="5"/>
    </row>
    <row r="893" customHeight="1" spans="1:1">
      <c r="A893" s="5"/>
    </row>
    <row r="894" customHeight="1" spans="1:1">
      <c r="A894" s="5"/>
    </row>
    <row r="895" customHeight="1" spans="1:1">
      <c r="A895" s="5"/>
    </row>
    <row r="896" customHeight="1" spans="1:1">
      <c r="A896" s="5"/>
    </row>
    <row r="897" customHeight="1" spans="1:1">
      <c r="A897" s="5"/>
    </row>
    <row r="898" customHeight="1" spans="1:1">
      <c r="A898" s="5"/>
    </row>
    <row r="899" customHeight="1" spans="1:1">
      <c r="A899" s="5"/>
    </row>
    <row r="900" customHeight="1" spans="1:1">
      <c r="A900" s="5"/>
    </row>
    <row r="901" customHeight="1" spans="1:1">
      <c r="A901" s="5"/>
    </row>
    <row r="902" customHeight="1" spans="1:1">
      <c r="A902" s="5"/>
    </row>
    <row r="903" customHeight="1" spans="1:1">
      <c r="A903" s="5"/>
    </row>
    <row r="904" customHeight="1" spans="1:1">
      <c r="A904" s="5"/>
    </row>
    <row r="905" customHeight="1" spans="1:1">
      <c r="A905" s="5"/>
    </row>
    <row r="906" customHeight="1" spans="1:1">
      <c r="A906" s="5"/>
    </row>
    <row r="907" customHeight="1" spans="1:1">
      <c r="A907" s="5"/>
    </row>
    <row r="908" customHeight="1" spans="1:1">
      <c r="A908" s="5"/>
    </row>
    <row r="909" customHeight="1" spans="1:1">
      <c r="A909" s="5"/>
    </row>
    <row r="910" customHeight="1" spans="1:1">
      <c r="A910" s="5"/>
    </row>
    <row r="911" customHeight="1" spans="1:1">
      <c r="A911" s="5"/>
    </row>
    <row r="912" customHeight="1" spans="1:1">
      <c r="A912" s="5"/>
    </row>
    <row r="913" customHeight="1" spans="1:1">
      <c r="A913" s="5"/>
    </row>
    <row r="914" customHeight="1" spans="1:1">
      <c r="A914" s="5"/>
    </row>
    <row r="915" customHeight="1" spans="1:1">
      <c r="A915" s="5"/>
    </row>
    <row r="916" customHeight="1" spans="1:1">
      <c r="A916" s="5"/>
    </row>
    <row r="917" customHeight="1" spans="1:1">
      <c r="A917" s="5"/>
    </row>
    <row r="918" customHeight="1" spans="1:1">
      <c r="A918" s="5"/>
    </row>
    <row r="919" customHeight="1" spans="1:1">
      <c r="A919" s="5"/>
    </row>
    <row r="920" customHeight="1" spans="1:1">
      <c r="A920" s="5"/>
    </row>
    <row r="921" customHeight="1" spans="1:1">
      <c r="A921" s="5"/>
    </row>
    <row r="922" customHeight="1" spans="1:1">
      <c r="A922" s="5"/>
    </row>
    <row r="923" customHeight="1" spans="1:1">
      <c r="A923" s="5"/>
    </row>
    <row r="924" customHeight="1" spans="1:1">
      <c r="A924" s="5"/>
    </row>
    <row r="925" customHeight="1" spans="1:1">
      <c r="A925" s="5"/>
    </row>
    <row r="926" customHeight="1" spans="1:1">
      <c r="A926" s="5"/>
    </row>
    <row r="927" customHeight="1" spans="1:1">
      <c r="A927" s="5"/>
    </row>
    <row r="928" customHeight="1" spans="1:1">
      <c r="A928" s="5"/>
    </row>
    <row r="929" customHeight="1" spans="1:1">
      <c r="A929" s="5"/>
    </row>
    <row r="930" customHeight="1" spans="1:1">
      <c r="A930" s="5"/>
    </row>
    <row r="931" customHeight="1" spans="1:1">
      <c r="A931" s="5"/>
    </row>
    <row r="932" customHeight="1" spans="1:1">
      <c r="A932" s="5"/>
    </row>
    <row r="933" customHeight="1" spans="1:1">
      <c r="A933" s="5"/>
    </row>
    <row r="934" customHeight="1" spans="1:1">
      <c r="A934" s="5"/>
    </row>
    <row r="935" customHeight="1" spans="1:1">
      <c r="A935" s="5"/>
    </row>
    <row r="936" customHeight="1" spans="1:1">
      <c r="A936" s="5"/>
    </row>
    <row r="937" customHeight="1" spans="1:1">
      <c r="A937" s="5"/>
    </row>
    <row r="938" customHeight="1" spans="1:1">
      <c r="A938" s="5"/>
    </row>
    <row r="939" customHeight="1" spans="1:1">
      <c r="A939" s="5"/>
    </row>
    <row r="940" customHeight="1" spans="1:1">
      <c r="A940" s="5"/>
    </row>
    <row r="941" customHeight="1" spans="1:1">
      <c r="A941" s="5"/>
    </row>
    <row r="942" customHeight="1" spans="1:1">
      <c r="A942" s="5"/>
    </row>
    <row r="943" customHeight="1" spans="1:1">
      <c r="A943" s="5"/>
    </row>
    <row r="944" customHeight="1" spans="1:1">
      <c r="A944" s="5"/>
    </row>
    <row r="945" customHeight="1" spans="1:1">
      <c r="A945" s="5"/>
    </row>
    <row r="946" customHeight="1" spans="1:1">
      <c r="A946" s="5"/>
    </row>
    <row r="947" customHeight="1" spans="1:1">
      <c r="A947" s="5"/>
    </row>
    <row r="948" customHeight="1" spans="1:1">
      <c r="A948" s="5"/>
    </row>
    <row r="949" customHeight="1" spans="1:1">
      <c r="A949" s="5"/>
    </row>
    <row r="950" customHeight="1" spans="1:1">
      <c r="A950" s="5"/>
    </row>
    <row r="951" customHeight="1" spans="1:1">
      <c r="A951" s="5"/>
    </row>
    <row r="952" customHeight="1" spans="1:1">
      <c r="A952" s="5"/>
    </row>
    <row r="953" customHeight="1" spans="1:1">
      <c r="A953" s="5"/>
    </row>
    <row r="954" customHeight="1" spans="1:1">
      <c r="A954" s="5"/>
    </row>
    <row r="955" customHeight="1" spans="1:1">
      <c r="A955" s="5"/>
    </row>
    <row r="956" customHeight="1" spans="1:1">
      <c r="A956" s="5"/>
    </row>
    <row r="957" customHeight="1" spans="1:1">
      <c r="A957" s="5"/>
    </row>
    <row r="958" customHeight="1" spans="1:1">
      <c r="A958" s="5"/>
    </row>
    <row r="959" customHeight="1" spans="1:1">
      <c r="A959" s="5"/>
    </row>
    <row r="960" customHeight="1" spans="1:1">
      <c r="A960" s="5"/>
    </row>
    <row r="961" customHeight="1" spans="1:1">
      <c r="A961" s="5"/>
    </row>
    <row r="962" customHeight="1" spans="1:1">
      <c r="A962" s="5"/>
    </row>
    <row r="963" customHeight="1" spans="1:1">
      <c r="A963" s="5"/>
    </row>
    <row r="964" customHeight="1" spans="1:1">
      <c r="A964" s="5"/>
    </row>
    <row r="965" customHeight="1" spans="1:1">
      <c r="A965" s="5"/>
    </row>
    <row r="966" customHeight="1" spans="1:1">
      <c r="A966" s="5"/>
    </row>
    <row r="967" customHeight="1" spans="1:1">
      <c r="A967" s="5"/>
    </row>
    <row r="968" customHeight="1" spans="1:1">
      <c r="A968" s="5"/>
    </row>
    <row r="969" customHeight="1" spans="1:1">
      <c r="A969" s="5"/>
    </row>
    <row r="970" customHeight="1" spans="1:1">
      <c r="A970" s="5"/>
    </row>
    <row r="971" customHeight="1" spans="1:1">
      <c r="A971" s="5"/>
    </row>
    <row r="972" customHeight="1" spans="1:1">
      <c r="A972" s="5"/>
    </row>
    <row r="973" customHeight="1" spans="1:1">
      <c r="A973" s="5"/>
    </row>
    <row r="974" customHeight="1" spans="1:1">
      <c r="A974" s="5"/>
    </row>
    <row r="975" customHeight="1" spans="1:1">
      <c r="A975" s="5"/>
    </row>
    <row r="976" customHeight="1" spans="1:1">
      <c r="A976" s="5"/>
    </row>
    <row r="977" customHeight="1" spans="1:1">
      <c r="A977" s="5"/>
    </row>
    <row r="978" customHeight="1" spans="1:1">
      <c r="A978" s="5"/>
    </row>
    <row r="979" customHeight="1" spans="1:1">
      <c r="A979" s="5"/>
    </row>
    <row r="980" customHeight="1" spans="1:1">
      <c r="A980" s="5"/>
    </row>
    <row r="981" customHeight="1" spans="1:1">
      <c r="A981" s="5"/>
    </row>
    <row r="982" customHeight="1" spans="1:1">
      <c r="A982" s="5"/>
    </row>
    <row r="983" customHeight="1" spans="1:1">
      <c r="A983" s="5"/>
    </row>
    <row r="984" customHeight="1" spans="1:1">
      <c r="A984" s="5"/>
    </row>
    <row r="985" customHeight="1" spans="1:1">
      <c r="A985" s="5"/>
    </row>
    <row r="986" customHeight="1" spans="1:1">
      <c r="A986" s="5"/>
    </row>
    <row r="987" customHeight="1" spans="1:1">
      <c r="A987" s="5"/>
    </row>
    <row r="988" customHeight="1" spans="1:1">
      <c r="A988" s="5"/>
    </row>
    <row r="989" customHeight="1" spans="1:1">
      <c r="A989" s="5"/>
    </row>
    <row r="990" customHeight="1" spans="1:1">
      <c r="A990" s="5"/>
    </row>
    <row r="991" customHeight="1" spans="1:1">
      <c r="A991" s="5"/>
    </row>
    <row r="992" customHeight="1" spans="1:1">
      <c r="A992" s="5"/>
    </row>
    <row r="993" customHeight="1" spans="1:1">
      <c r="A993" s="5"/>
    </row>
    <row r="994" customHeight="1" spans="1:1">
      <c r="A994" s="5"/>
    </row>
    <row r="995" customHeight="1" spans="1:1">
      <c r="A995" s="5"/>
    </row>
    <row r="996" customHeight="1" spans="1:1">
      <c r="A996" s="5"/>
    </row>
    <row r="997" customHeight="1" spans="1:1">
      <c r="A997" s="5"/>
    </row>
    <row r="998" customHeight="1" spans="1:1">
      <c r="A998" s="5"/>
    </row>
    <row r="999"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sheetProtection sheet="1" objects="1"/>
  <mergeCells count="73">
    <mergeCell ref="C1:D1"/>
    <mergeCell ref="C5:O5"/>
    <mergeCell ref="C6:O6"/>
    <mergeCell ref="C7:O7"/>
    <mergeCell ref="C9:O9"/>
    <mergeCell ref="K15:M15"/>
    <mergeCell ref="D19:I19"/>
    <mergeCell ref="D20:I20"/>
    <mergeCell ref="F39:K39"/>
    <mergeCell ref="F40:G40"/>
    <mergeCell ref="H40:I40"/>
    <mergeCell ref="J40:K40"/>
    <mergeCell ref="D46:L46"/>
    <mergeCell ref="F55:K55"/>
    <mergeCell ref="F56:G56"/>
    <mergeCell ref="H56:I56"/>
    <mergeCell ref="J56:K56"/>
    <mergeCell ref="K62:L62"/>
    <mergeCell ref="J63:L63"/>
    <mergeCell ref="D69:N69"/>
    <mergeCell ref="F72:K72"/>
    <mergeCell ref="F73:G73"/>
    <mergeCell ref="H73:I73"/>
    <mergeCell ref="J73:K73"/>
    <mergeCell ref="K79:L79"/>
    <mergeCell ref="F84:K84"/>
    <mergeCell ref="F85:G85"/>
    <mergeCell ref="H85:I85"/>
    <mergeCell ref="J85:K85"/>
    <mergeCell ref="K91:L91"/>
    <mergeCell ref="C94:O94"/>
    <mergeCell ref="F96:M96"/>
    <mergeCell ref="F97:G97"/>
    <mergeCell ref="H97:I97"/>
    <mergeCell ref="J97:K97"/>
    <mergeCell ref="D110:K110"/>
    <mergeCell ref="C39:C41"/>
    <mergeCell ref="C55:C57"/>
    <mergeCell ref="C72:C74"/>
    <mergeCell ref="C84:C86"/>
    <mergeCell ref="D39:D41"/>
    <mergeCell ref="D55:D57"/>
    <mergeCell ref="D72:D74"/>
    <mergeCell ref="D84:D86"/>
    <mergeCell ref="D96:D98"/>
    <mergeCell ref="E39:E41"/>
    <mergeCell ref="E55:E57"/>
    <mergeCell ref="E72:E74"/>
    <mergeCell ref="E84:E86"/>
    <mergeCell ref="E96:E98"/>
    <mergeCell ref="L39:L41"/>
    <mergeCell ref="L55:L57"/>
    <mergeCell ref="L72:L74"/>
    <mergeCell ref="L84:L86"/>
    <mergeCell ref="L97:L98"/>
    <mergeCell ref="M39:M41"/>
    <mergeCell ref="M55:M57"/>
    <mergeCell ref="M72:M74"/>
    <mergeCell ref="M84:M86"/>
    <mergeCell ref="M97:M98"/>
    <mergeCell ref="N39:N41"/>
    <mergeCell ref="N55:N57"/>
    <mergeCell ref="N58:N61"/>
    <mergeCell ref="N72:N74"/>
    <mergeCell ref="N75:N78"/>
    <mergeCell ref="N84:N86"/>
    <mergeCell ref="N87:N91"/>
    <mergeCell ref="N96:N98"/>
    <mergeCell ref="N99:N110"/>
    <mergeCell ref="D51:N53"/>
    <mergeCell ref="D35:N37"/>
    <mergeCell ref="K16:M20"/>
    <mergeCell ref="D11:M13"/>
  </mergeCells>
  <conditionalFormatting sqref="H58">
    <cfRule type="containsBlanks" dxfId="0" priority="8">
      <formula>LEN(TRIM(H58))=0</formula>
    </cfRule>
  </conditionalFormatting>
  <conditionalFormatting sqref="J58">
    <cfRule type="containsBlanks" dxfId="0" priority="7">
      <formula>LEN(TRIM(J58))=0</formula>
    </cfRule>
  </conditionalFormatting>
  <conditionalFormatting sqref="F99">
    <cfRule type="containsBlanks" dxfId="0" priority="24">
      <formula>LEN(TRIM(F99))=0</formula>
    </cfRule>
  </conditionalFormatting>
  <conditionalFormatting sqref="H99">
    <cfRule type="containsBlanks" dxfId="0" priority="6">
      <formula>LEN(TRIM(H99))=0</formula>
    </cfRule>
  </conditionalFormatting>
  <conditionalFormatting sqref="J99">
    <cfRule type="containsBlanks" dxfId="0" priority="4">
      <formula>LEN(TRIM(J99))=0</formula>
    </cfRule>
  </conditionalFormatting>
  <conditionalFormatting sqref="F42:F45">
    <cfRule type="containsBlanks" dxfId="0" priority="28">
      <formula>LEN(TRIM(F42))=0</formula>
    </cfRule>
  </conditionalFormatting>
  <conditionalFormatting sqref="F58:F61">
    <cfRule type="containsBlanks" dxfId="0" priority="27">
      <formula>LEN(TRIM(F58))=0</formula>
    </cfRule>
  </conditionalFormatting>
  <conditionalFormatting sqref="F75:F78">
    <cfRule type="containsBlanks" dxfId="0" priority="26">
      <formula>LEN(TRIM(F75))=0</formula>
    </cfRule>
  </conditionalFormatting>
  <conditionalFormatting sqref="F87:F90">
    <cfRule type="containsBlanks" dxfId="0" priority="25">
      <formula>LEN(TRIM(F87))=0</formula>
    </cfRule>
  </conditionalFormatting>
  <conditionalFormatting sqref="F100:F109">
    <cfRule type="containsBlanks" dxfId="0" priority="23">
      <formula>LEN(TRIM(F100))=0</formula>
    </cfRule>
  </conditionalFormatting>
  <conditionalFormatting sqref="H42:H45">
    <cfRule type="containsBlanks" dxfId="0" priority="2">
      <formula>LEN(TRIM(H42))=0</formula>
    </cfRule>
  </conditionalFormatting>
  <conditionalFormatting sqref="H59:H61">
    <cfRule type="containsBlanks" dxfId="0" priority="20">
      <formula>LEN(TRIM(H59))=0</formula>
    </cfRule>
  </conditionalFormatting>
  <conditionalFormatting sqref="H75:H78">
    <cfRule type="containsBlanks" dxfId="0" priority="18">
      <formula>LEN(TRIM(H75))=0</formula>
    </cfRule>
  </conditionalFormatting>
  <conditionalFormatting sqref="H87:H90">
    <cfRule type="containsBlanks" dxfId="0" priority="16">
      <formula>LEN(TRIM(H87))=0</formula>
    </cfRule>
  </conditionalFormatting>
  <conditionalFormatting sqref="H100:H109">
    <cfRule type="containsBlanks" dxfId="0" priority="5">
      <formula>LEN(TRIM(H100))=0</formula>
    </cfRule>
  </conditionalFormatting>
  <conditionalFormatting sqref="J42:J45">
    <cfRule type="containsBlanks" dxfId="0" priority="1">
      <formula>LEN(TRIM(J42))=0</formula>
    </cfRule>
  </conditionalFormatting>
  <conditionalFormatting sqref="J59:J61">
    <cfRule type="containsBlanks" dxfId="0" priority="19">
      <formula>LEN(TRIM(J59))=0</formula>
    </cfRule>
  </conditionalFormatting>
  <conditionalFormatting sqref="J75:J78">
    <cfRule type="containsBlanks" dxfId="0" priority="17">
      <formula>LEN(TRIM(J75))=0</formula>
    </cfRule>
  </conditionalFormatting>
  <conditionalFormatting sqref="J87:J90">
    <cfRule type="containsBlanks" dxfId="0" priority="15">
      <formula>LEN(TRIM(J87))=0</formula>
    </cfRule>
  </conditionalFormatting>
  <conditionalFormatting sqref="J100:J109">
    <cfRule type="containsBlanks" dxfId="0" priority="3">
      <formula>LEN(TRIM(J100))=0</formula>
    </cfRule>
  </conditionalFormatting>
  <conditionalFormatting sqref="E16:I18">
    <cfRule type="containsBlanks" dxfId="0" priority="29">
      <formula>LEN(TRIM(E16))=0</formula>
    </cfRule>
  </conditionalFormatting>
  <dataValidations count="7">
    <dataValidation type="list" allowBlank="1" showInputMessage="1" showErrorMessage="1" sqref="F99 H99 J99">
      <formula1>'2'!$D$148:$D$151</formula1>
    </dataValidation>
    <dataValidation type="list" allowBlank="1" showInputMessage="1" showErrorMessage="1" sqref="F100 H100 J100">
      <formula1>'2'!$D$159:$D$162</formula1>
    </dataValidation>
    <dataValidation type="list" allowBlank="1" showInputMessage="1" showErrorMessage="1" sqref="F101 H101 J101">
      <formula1>'2'!$D$177:$D$180</formula1>
    </dataValidation>
    <dataValidation type="list" allowBlank="1" showInputMessage="1" showErrorMessage="1" sqref="F109 H109 J109">
      <formula1>'2'!$D$261:$D$264</formula1>
    </dataValidation>
    <dataValidation type="list" allowBlank="1" showInputMessage="1" showErrorMessage="1" sqref="F42:F45 H42:H45 J42:J45">
      <formula1>$A$42:$A$45</formula1>
    </dataValidation>
    <dataValidation type="list" allowBlank="1" showInputMessage="1" showErrorMessage="1" sqref="F58:F61 F75:F78 F87:F90 H58:H61 H75:H78 H87:H90 J58:J61 J75:J78 J87:J90">
      <formula1>'1'!$D$36:$D$37</formula1>
    </dataValidation>
    <dataValidation type="list" allowBlank="1" showInputMessage="1" showErrorMessage="1" sqref="F102:F108 H102:H108 J102:J108">
      <formula1>'2'!$D$65:$D$66</formula1>
    </dataValidation>
  </dataValidations>
  <pageMargins left="0.393700787401575" right="0.393700787401575" top="0.78740157480315" bottom="0.393700787401575" header="0.511811023622047" footer="0.511811023622047"/>
  <pageSetup paperSize="9" fitToHeight="0" orientation="landscape"/>
  <headerFooter/>
  <rowBreaks count="2" manualBreakCount="2">
    <brk id="23" max="16383" man="1"/>
    <brk id="47" max="16383" man="1"/>
  </rowBreaks>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D742"/>
  <sheetViews>
    <sheetView topLeftCell="A254" workbookViewId="0">
      <selection activeCell="D263" sqref="D263"/>
    </sheetView>
  </sheetViews>
  <sheetFormatPr defaultColWidth="12.5454545454545" defaultRowHeight="15" customHeight="1"/>
  <cols>
    <col min="1" max="2" width="8.72727272727273" style="340" customWidth="1"/>
    <col min="3" max="3" width="11.2727272727273" style="340" customWidth="1"/>
    <col min="4" max="4" width="42.7272727272727" style="340" customWidth="1"/>
    <col min="5" max="5" width="52.0909090909091" style="340" customWidth="1"/>
    <col min="6" max="6" width="8.54545454545454" style="340" customWidth="1"/>
    <col min="7" max="7" width="8.72727272727273" style="340" customWidth="1"/>
    <col min="8" max="25" width="8.72727272727273" style="340" hidden="1" customWidth="1"/>
    <col min="26" max="26" width="8.72727272727273" style="340" customWidth="1"/>
    <col min="27" max="16384" width="12.5454545454545" style="340"/>
  </cols>
  <sheetData>
    <row r="1" ht="13.5" customHeight="1"/>
    <row r="2" ht="18.75" customHeight="1" spans="1:26">
      <c r="A2" s="341"/>
      <c r="B2" s="472" t="s">
        <v>149</v>
      </c>
      <c r="C2" s="343"/>
      <c r="D2" s="341"/>
      <c r="E2" s="341"/>
      <c r="F2" s="341"/>
      <c r="G2" s="341"/>
      <c r="H2" s="341"/>
      <c r="I2" s="341"/>
      <c r="J2" s="341"/>
      <c r="K2" s="341"/>
      <c r="L2" s="341"/>
      <c r="M2" s="341"/>
      <c r="N2" s="341"/>
      <c r="O2" s="341"/>
      <c r="P2" s="341"/>
      <c r="Q2" s="341"/>
      <c r="R2" s="341"/>
      <c r="S2" s="341"/>
      <c r="T2" s="341"/>
      <c r="U2" s="341"/>
      <c r="V2" s="341"/>
      <c r="W2" s="341"/>
      <c r="X2" s="341"/>
      <c r="Y2" s="341"/>
      <c r="Z2" s="341"/>
    </row>
    <row r="3" ht="13.5" customHeight="1" spans="1:26">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row>
    <row r="4" ht="13.5" customHeight="1" spans="1:26">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row>
    <row r="5" ht="13.5" customHeight="1" spans="1:26">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row>
    <row r="6" ht="13.5" customHeight="1" spans="1:26">
      <c r="A6" s="341"/>
      <c r="B6" s="344" t="s">
        <v>1</v>
      </c>
      <c r="G6" s="341"/>
      <c r="H6" s="341"/>
      <c r="I6" s="341"/>
      <c r="J6" s="341"/>
      <c r="K6" s="341"/>
      <c r="L6" s="341"/>
      <c r="M6" s="341"/>
      <c r="N6" s="341"/>
      <c r="O6" s="341"/>
      <c r="P6" s="341"/>
      <c r="Q6" s="341"/>
      <c r="R6" s="341"/>
      <c r="S6" s="341"/>
      <c r="T6" s="341"/>
      <c r="U6" s="341"/>
      <c r="V6" s="341"/>
      <c r="W6" s="341"/>
      <c r="X6" s="341"/>
      <c r="Y6" s="341"/>
      <c r="Z6" s="341"/>
    </row>
    <row r="7" ht="16.5" customHeight="1" spans="1:26">
      <c r="A7" s="341"/>
      <c r="B7" s="344" t="s">
        <v>345</v>
      </c>
      <c r="G7" s="341"/>
      <c r="H7" s="341"/>
      <c r="I7" s="341"/>
      <c r="J7" s="341"/>
      <c r="K7" s="341"/>
      <c r="L7" s="341"/>
      <c r="M7" s="341"/>
      <c r="N7" s="341"/>
      <c r="O7" s="341"/>
      <c r="P7" s="341"/>
      <c r="Q7" s="341"/>
      <c r="R7" s="341"/>
      <c r="S7" s="341"/>
      <c r="T7" s="341"/>
      <c r="U7" s="341"/>
      <c r="V7" s="341"/>
      <c r="W7" s="341"/>
      <c r="X7" s="341"/>
      <c r="Y7" s="341"/>
      <c r="Z7" s="341"/>
    </row>
    <row r="8" ht="13.5" customHeight="1" spans="1:26">
      <c r="A8" s="341"/>
      <c r="B8" s="344" t="s">
        <v>68</v>
      </c>
      <c r="G8" s="341"/>
      <c r="H8" s="341"/>
      <c r="I8" s="341"/>
      <c r="J8" s="341"/>
      <c r="K8" s="341"/>
      <c r="L8" s="341"/>
      <c r="M8" s="341"/>
      <c r="N8" s="341"/>
      <c r="O8" s="341"/>
      <c r="P8" s="341"/>
      <c r="Q8" s="341"/>
      <c r="R8" s="341"/>
      <c r="S8" s="341"/>
      <c r="T8" s="341"/>
      <c r="U8" s="341"/>
      <c r="V8" s="341"/>
      <c r="W8" s="341"/>
      <c r="X8" s="341"/>
      <c r="Y8" s="341"/>
      <c r="Z8" s="341"/>
    </row>
    <row r="9" ht="21.75" customHeight="1" spans="1:26">
      <c r="A9" s="341"/>
      <c r="B9" s="345" t="s">
        <v>6</v>
      </c>
      <c r="C9" s="346"/>
      <c r="D9" s="346"/>
      <c r="E9" s="346"/>
      <c r="F9" s="346"/>
      <c r="G9" s="341"/>
      <c r="H9" s="341"/>
      <c r="I9" s="341"/>
      <c r="J9" s="341"/>
      <c r="K9" s="341"/>
      <c r="L9" s="341"/>
      <c r="M9" s="341"/>
      <c r="N9" s="341"/>
      <c r="O9" s="341"/>
      <c r="P9" s="341"/>
      <c r="Q9" s="341"/>
      <c r="R9" s="341"/>
      <c r="S9" s="341"/>
      <c r="T9" s="341"/>
      <c r="U9" s="341"/>
      <c r="V9" s="341"/>
      <c r="W9" s="341"/>
      <c r="X9" s="341"/>
      <c r="Y9" s="341"/>
      <c r="Z9" s="341"/>
    </row>
    <row r="10" ht="13.5" customHeight="1" spans="1:26">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row>
    <row r="11" ht="24" customHeight="1" spans="1:30">
      <c r="A11" s="341"/>
      <c r="B11" s="473" t="s">
        <v>346</v>
      </c>
      <c r="C11" s="382"/>
      <c r="D11" s="382"/>
      <c r="E11" s="382"/>
      <c r="F11" s="383"/>
      <c r="G11" s="341"/>
      <c r="H11" s="341"/>
      <c r="I11" s="341"/>
      <c r="J11" s="341"/>
      <c r="K11" s="341"/>
      <c r="L11" s="341"/>
      <c r="M11" s="341"/>
      <c r="N11" s="341"/>
      <c r="O11" s="341"/>
      <c r="P11" s="341"/>
      <c r="Q11" s="341"/>
      <c r="R11" s="341"/>
      <c r="S11" s="341"/>
      <c r="T11" s="341"/>
      <c r="U11" s="341"/>
      <c r="V11" s="341"/>
      <c r="W11" s="341"/>
      <c r="X11" s="341"/>
      <c r="Y11" s="341"/>
      <c r="Z11" s="341"/>
      <c r="AC11" s="340">
        <v>1</v>
      </c>
      <c r="AD11" s="340">
        <v>1</v>
      </c>
    </row>
    <row r="12" customHeight="1" spans="1:26">
      <c r="A12" s="341"/>
      <c r="B12" s="474"/>
      <c r="C12" s="475"/>
      <c r="D12" s="386"/>
      <c r="E12" s="386"/>
      <c r="F12" s="387"/>
      <c r="G12" s="341"/>
      <c r="H12" s="341"/>
      <c r="I12" s="341"/>
      <c r="J12" s="341"/>
      <c r="K12" s="341"/>
      <c r="L12" s="341"/>
      <c r="M12" s="341"/>
      <c r="N12" s="341"/>
      <c r="O12" s="341"/>
      <c r="P12" s="341"/>
      <c r="Q12" s="341"/>
      <c r="R12" s="341"/>
      <c r="S12" s="341"/>
      <c r="T12" s="341"/>
      <c r="U12" s="341"/>
      <c r="V12" s="341"/>
      <c r="W12" s="341"/>
      <c r="X12" s="341"/>
      <c r="Y12" s="341"/>
      <c r="Z12" s="341"/>
    </row>
    <row r="13" customHeight="1" spans="1:26">
      <c r="A13" s="341"/>
      <c r="B13" s="357"/>
      <c r="C13" s="476"/>
      <c r="D13" s="477"/>
      <c r="E13" s="478"/>
      <c r="F13" s="356"/>
      <c r="G13" s="341"/>
      <c r="H13" s="341"/>
      <c r="I13" s="341"/>
      <c r="J13" s="341"/>
      <c r="K13" s="341"/>
      <c r="L13" s="341"/>
      <c r="M13" s="341"/>
      <c r="N13" s="341"/>
      <c r="O13" s="341"/>
      <c r="P13" s="341"/>
      <c r="Q13" s="341"/>
      <c r="R13" s="341"/>
      <c r="S13" s="341"/>
      <c r="T13" s="341"/>
      <c r="U13" s="341"/>
      <c r="V13" s="341"/>
      <c r="W13" s="341"/>
      <c r="X13" s="341"/>
      <c r="Y13" s="341"/>
      <c r="Z13" s="341"/>
    </row>
    <row r="14" customHeight="1" spans="1:26">
      <c r="A14" s="341"/>
      <c r="B14" s="357"/>
      <c r="C14" s="479"/>
      <c r="D14" s="480"/>
      <c r="E14" s="481"/>
      <c r="F14" s="461"/>
      <c r="G14" s="482"/>
      <c r="H14" s="482"/>
      <c r="I14" s="482"/>
      <c r="J14" s="482"/>
      <c r="K14" s="341"/>
      <c r="L14" s="341"/>
      <c r="M14" s="341"/>
      <c r="N14" s="341"/>
      <c r="O14" s="341"/>
      <c r="P14" s="341"/>
      <c r="Q14" s="341"/>
      <c r="R14" s="341"/>
      <c r="S14" s="341"/>
      <c r="T14" s="341"/>
      <c r="U14" s="341"/>
      <c r="V14" s="341"/>
      <c r="W14" s="341"/>
      <c r="X14" s="341"/>
      <c r="Y14" s="341"/>
      <c r="Z14" s="341"/>
    </row>
    <row r="15" customHeight="1" spans="1:26">
      <c r="A15" s="341"/>
      <c r="B15" s="357"/>
      <c r="C15" s="483"/>
      <c r="D15" s="484" t="s">
        <v>260</v>
      </c>
      <c r="E15" s="485"/>
      <c r="F15" s="486"/>
      <c r="G15" s="487"/>
      <c r="H15" s="487"/>
      <c r="I15" s="487"/>
      <c r="J15" s="487"/>
      <c r="K15" s="341"/>
      <c r="L15" s="341"/>
      <c r="M15" s="341"/>
      <c r="N15" s="341"/>
      <c r="O15" s="341"/>
      <c r="P15" s="341"/>
      <c r="Q15" s="341"/>
      <c r="R15" s="341"/>
      <c r="S15" s="341"/>
      <c r="T15" s="341"/>
      <c r="U15" s="341"/>
      <c r="V15" s="341"/>
      <c r="W15" s="341"/>
      <c r="X15" s="341"/>
      <c r="Y15" s="341"/>
      <c r="Z15" s="341"/>
    </row>
    <row r="16" customHeight="1" spans="1:26">
      <c r="A16" s="341"/>
      <c r="B16" s="357"/>
      <c r="C16" s="483"/>
      <c r="D16" s="484" t="s">
        <v>397</v>
      </c>
      <c r="E16" s="485"/>
      <c r="F16" s="486"/>
      <c r="G16" s="487"/>
      <c r="H16" s="487"/>
      <c r="I16" s="487"/>
      <c r="J16" s="487"/>
      <c r="K16" s="341"/>
      <c r="L16" s="341"/>
      <c r="M16" s="341"/>
      <c r="N16" s="341"/>
      <c r="O16" s="341"/>
      <c r="P16" s="341"/>
      <c r="Q16" s="341"/>
      <c r="R16" s="341"/>
      <c r="S16" s="341"/>
      <c r="T16" s="341"/>
      <c r="U16" s="341"/>
      <c r="V16" s="341"/>
      <c r="W16" s="341"/>
      <c r="X16" s="341"/>
      <c r="Y16" s="341"/>
      <c r="Z16" s="341"/>
    </row>
    <row r="17" customHeight="1" spans="1:26">
      <c r="A17" s="341"/>
      <c r="B17" s="357"/>
      <c r="C17" s="483"/>
      <c r="D17" s="484" t="s">
        <v>398</v>
      </c>
      <c r="E17" s="485"/>
      <c r="F17" s="486"/>
      <c r="G17" s="487"/>
      <c r="H17" s="487"/>
      <c r="I17" s="487"/>
      <c r="J17" s="487"/>
      <c r="K17" s="341"/>
      <c r="L17" s="341"/>
      <c r="M17" s="341"/>
      <c r="N17" s="341"/>
      <c r="O17" s="341"/>
      <c r="P17" s="341"/>
      <c r="Q17" s="341"/>
      <c r="R17" s="341"/>
      <c r="S17" s="341"/>
      <c r="T17" s="341"/>
      <c r="U17" s="341"/>
      <c r="V17" s="341"/>
      <c r="W17" s="341"/>
      <c r="X17" s="341"/>
      <c r="Y17" s="341"/>
      <c r="Z17" s="341"/>
    </row>
    <row r="18" customHeight="1" spans="1:26">
      <c r="A18" s="341"/>
      <c r="B18" s="357"/>
      <c r="C18" s="483"/>
      <c r="D18" s="484" t="s">
        <v>399</v>
      </c>
      <c r="E18" s="485"/>
      <c r="F18" s="486"/>
      <c r="G18" s="487"/>
      <c r="H18" s="487"/>
      <c r="I18" s="487"/>
      <c r="J18" s="487"/>
      <c r="K18" s="341"/>
      <c r="L18" s="341"/>
      <c r="M18" s="341"/>
      <c r="N18" s="341"/>
      <c r="O18" s="341"/>
      <c r="P18" s="341"/>
      <c r="Q18" s="341"/>
      <c r="R18" s="341"/>
      <c r="S18" s="341"/>
      <c r="T18" s="341"/>
      <c r="U18" s="341"/>
      <c r="V18" s="341"/>
      <c r="W18" s="341"/>
      <c r="X18" s="341"/>
      <c r="Y18" s="341"/>
      <c r="Z18" s="341"/>
    </row>
    <row r="19" customHeight="1" spans="1:26">
      <c r="A19" s="341"/>
      <c r="B19" s="357"/>
      <c r="C19" s="483"/>
      <c r="D19" s="484" t="s">
        <v>400</v>
      </c>
      <c r="E19" s="485"/>
      <c r="F19" s="486"/>
      <c r="G19" s="487"/>
      <c r="H19" s="487"/>
      <c r="I19" s="487"/>
      <c r="J19" s="487"/>
      <c r="K19" s="341"/>
      <c r="L19" s="341"/>
      <c r="M19" s="341"/>
      <c r="N19" s="341"/>
      <c r="O19" s="341"/>
      <c r="P19" s="341"/>
      <c r="Q19" s="341"/>
      <c r="R19" s="341"/>
      <c r="S19" s="341"/>
      <c r="T19" s="341"/>
      <c r="U19" s="341"/>
      <c r="V19" s="341"/>
      <c r="W19" s="341"/>
      <c r="X19" s="341"/>
      <c r="Y19" s="341"/>
      <c r="Z19" s="341"/>
    </row>
    <row r="20" customHeight="1" spans="1:26">
      <c r="A20" s="341"/>
      <c r="B20" s="357"/>
      <c r="C20" s="488"/>
      <c r="D20" s="489"/>
      <c r="E20" s="490"/>
      <c r="F20" s="461"/>
      <c r="G20" s="482"/>
      <c r="H20" s="482"/>
      <c r="I20" s="482"/>
      <c r="J20" s="482"/>
      <c r="K20" s="341"/>
      <c r="L20" s="341"/>
      <c r="M20" s="341"/>
      <c r="N20" s="341"/>
      <c r="O20" s="341"/>
      <c r="P20" s="341"/>
      <c r="Q20" s="341"/>
      <c r="R20" s="341"/>
      <c r="S20" s="341"/>
      <c r="T20" s="341"/>
      <c r="U20" s="341"/>
      <c r="V20" s="341"/>
      <c r="W20" s="341"/>
      <c r="X20" s="341"/>
      <c r="Y20" s="341"/>
      <c r="Z20" s="341"/>
    </row>
    <row r="21" ht="19.5" customHeight="1" spans="1:26">
      <c r="A21" s="341"/>
      <c r="B21" s="357"/>
      <c r="C21" s="491" t="s">
        <v>319</v>
      </c>
      <c r="D21" s="492"/>
      <c r="E21" s="493"/>
      <c r="F21" s="356"/>
      <c r="G21" s="341"/>
      <c r="H21" s="341"/>
      <c r="I21" s="341"/>
      <c r="J21" s="341">
        <v>1</v>
      </c>
      <c r="K21" s="341">
        <v>1</v>
      </c>
      <c r="L21" s="341"/>
      <c r="M21" s="341"/>
      <c r="N21" s="341"/>
      <c r="O21" s="341"/>
      <c r="P21" s="341"/>
      <c r="Q21" s="341"/>
      <c r="R21" s="341"/>
      <c r="S21" s="341"/>
      <c r="T21" s="341"/>
      <c r="U21" s="341"/>
      <c r="V21" s="341"/>
      <c r="W21" s="341"/>
      <c r="X21" s="341"/>
      <c r="Y21" s="341"/>
      <c r="Z21" s="341"/>
    </row>
    <row r="22" customHeight="1" spans="1:26">
      <c r="A22" s="341"/>
      <c r="B22" s="357"/>
      <c r="C22" s="363"/>
      <c r="D22" s="341"/>
      <c r="E22" s="341"/>
      <c r="F22" s="356"/>
      <c r="G22" s="341"/>
      <c r="H22" s="341"/>
      <c r="I22" s="341"/>
      <c r="J22" s="341"/>
      <c r="K22" s="341"/>
      <c r="L22" s="341"/>
      <c r="M22" s="341"/>
      <c r="N22" s="341"/>
      <c r="O22" s="341"/>
      <c r="P22" s="341"/>
      <c r="Q22" s="341"/>
      <c r="R22" s="341"/>
      <c r="S22" s="341"/>
      <c r="T22" s="341"/>
      <c r="U22" s="341"/>
      <c r="V22" s="341"/>
      <c r="W22" s="341"/>
      <c r="X22" s="341"/>
      <c r="Y22" s="341"/>
      <c r="Z22" s="341"/>
    </row>
    <row r="23" ht="32.25" customHeight="1" spans="1:26">
      <c r="A23" s="341"/>
      <c r="B23" s="367"/>
      <c r="C23" s="368" t="s">
        <v>290</v>
      </c>
      <c r="D23" s="831" t="s">
        <v>230</v>
      </c>
      <c r="E23" s="369" t="s">
        <v>229</v>
      </c>
      <c r="F23" s="356"/>
      <c r="G23" s="341"/>
      <c r="H23" s="341"/>
      <c r="I23" s="341"/>
      <c r="J23" s="341"/>
      <c r="K23" s="341"/>
      <c r="L23" s="341"/>
      <c r="M23" s="341"/>
      <c r="N23" s="341"/>
      <c r="O23" s="341"/>
      <c r="P23" s="341"/>
      <c r="Q23" s="341"/>
      <c r="R23" s="341"/>
      <c r="S23" s="341"/>
      <c r="T23" s="341"/>
      <c r="U23" s="341"/>
      <c r="V23" s="341"/>
      <c r="W23" s="341"/>
      <c r="X23" s="341"/>
      <c r="Y23" s="341"/>
      <c r="Z23" s="341"/>
    </row>
    <row r="24" ht="54" customHeight="1" spans="1:26">
      <c r="A24" s="341"/>
      <c r="B24" s="367"/>
      <c r="C24" s="370">
        <v>1</v>
      </c>
      <c r="D24" s="840" t="s">
        <v>401</v>
      </c>
      <c r="E24" s="372" t="s">
        <v>402</v>
      </c>
      <c r="F24" s="356"/>
      <c r="G24" s="341"/>
      <c r="H24" s="341"/>
      <c r="I24" s="341"/>
      <c r="J24" s="341"/>
      <c r="K24" s="341"/>
      <c r="L24" s="341"/>
      <c r="M24" s="341"/>
      <c r="N24" s="341"/>
      <c r="O24" s="341"/>
      <c r="P24" s="341"/>
      <c r="Q24" s="341"/>
      <c r="R24" s="341"/>
      <c r="S24" s="341"/>
      <c r="T24" s="341"/>
      <c r="U24" s="341"/>
      <c r="V24" s="341"/>
      <c r="W24" s="341"/>
      <c r="X24" s="341"/>
      <c r="Y24" s="341"/>
      <c r="Z24" s="341"/>
    </row>
    <row r="25" ht="50.25" customHeight="1" spans="1:26">
      <c r="A25" s="341"/>
      <c r="B25" s="367"/>
      <c r="C25" s="370">
        <v>2</v>
      </c>
      <c r="D25" s="840" t="s">
        <v>403</v>
      </c>
      <c r="E25" s="384"/>
      <c r="F25" s="356"/>
      <c r="G25" s="341"/>
      <c r="H25" s="341"/>
      <c r="I25" s="341"/>
      <c r="J25" s="341"/>
      <c r="K25" s="341"/>
      <c r="L25" s="341"/>
      <c r="M25" s="341"/>
      <c r="N25" s="341"/>
      <c r="O25" s="341"/>
      <c r="P25" s="341"/>
      <c r="Q25" s="341"/>
      <c r="R25" s="341"/>
      <c r="S25" s="341"/>
      <c r="T25" s="341"/>
      <c r="U25" s="341"/>
      <c r="V25" s="341"/>
      <c r="W25" s="341"/>
      <c r="X25" s="341"/>
      <c r="Y25" s="341"/>
      <c r="Z25" s="341"/>
    </row>
    <row r="26" ht="50.25" customHeight="1" spans="1:26">
      <c r="A26" s="341"/>
      <c r="B26" s="367"/>
      <c r="C26" s="370">
        <v>3</v>
      </c>
      <c r="D26" s="840" t="s">
        <v>404</v>
      </c>
      <c r="E26" s="384"/>
      <c r="F26" s="356"/>
      <c r="G26" s="341"/>
      <c r="H26" s="341"/>
      <c r="I26" s="341"/>
      <c r="J26" s="341"/>
      <c r="K26" s="341"/>
      <c r="L26" s="341"/>
      <c r="M26" s="341"/>
      <c r="N26" s="341"/>
      <c r="O26" s="341"/>
      <c r="P26" s="341"/>
      <c r="Q26" s="341"/>
      <c r="R26" s="341"/>
      <c r="S26" s="341"/>
      <c r="T26" s="341"/>
      <c r="U26" s="341"/>
      <c r="V26" s="341"/>
      <c r="W26" s="341"/>
      <c r="X26" s="341"/>
      <c r="Y26" s="341"/>
      <c r="Z26" s="341"/>
    </row>
    <row r="27" ht="13.5" customHeight="1" spans="1:26">
      <c r="A27" s="341"/>
      <c r="B27" s="367"/>
      <c r="C27" s="370">
        <v>4</v>
      </c>
      <c r="D27" s="840" t="s">
        <v>405</v>
      </c>
      <c r="E27" s="373"/>
      <c r="F27" s="356"/>
      <c r="G27" s="341"/>
      <c r="H27" s="341"/>
      <c r="I27" s="341"/>
      <c r="J27" s="341"/>
      <c r="K27" s="341"/>
      <c r="L27" s="341"/>
      <c r="M27" s="341"/>
      <c r="N27" s="341"/>
      <c r="O27" s="341"/>
      <c r="P27" s="341"/>
      <c r="Q27" s="341"/>
      <c r="R27" s="341"/>
      <c r="S27" s="341"/>
      <c r="T27" s="341"/>
      <c r="U27" s="341"/>
      <c r="V27" s="341"/>
      <c r="W27" s="341"/>
      <c r="X27" s="341"/>
      <c r="Y27" s="341"/>
      <c r="Z27" s="341"/>
    </row>
    <row r="28" ht="21.75" customHeight="1" spans="1:26">
      <c r="A28" s="341"/>
      <c r="B28" s="374"/>
      <c r="C28" s="375"/>
      <c r="D28" s="376"/>
      <c r="E28" s="375"/>
      <c r="F28" s="362"/>
      <c r="G28" s="341"/>
      <c r="H28" s="341"/>
      <c r="I28" s="341"/>
      <c r="J28" s="341"/>
      <c r="K28" s="341"/>
      <c r="L28" s="341"/>
      <c r="M28" s="341"/>
      <c r="N28" s="341"/>
      <c r="O28" s="341"/>
      <c r="P28" s="341"/>
      <c r="Q28" s="341"/>
      <c r="R28" s="341"/>
      <c r="S28" s="341"/>
      <c r="T28" s="341"/>
      <c r="U28" s="341"/>
      <c r="V28" s="341"/>
      <c r="W28" s="341"/>
      <c r="X28" s="341"/>
      <c r="Y28" s="341"/>
      <c r="Z28" s="341"/>
    </row>
    <row r="29" ht="13.5" customHeight="1"/>
    <row r="30" ht="24" customHeight="1" spans="1:26">
      <c r="A30" s="341"/>
      <c r="B30" s="494" t="s">
        <v>355</v>
      </c>
      <c r="C30" s="382"/>
      <c r="D30" s="382"/>
      <c r="E30" s="382"/>
      <c r="F30" s="383"/>
      <c r="G30" s="341"/>
      <c r="H30" s="341"/>
      <c r="I30" s="341"/>
      <c r="J30" s="341"/>
      <c r="K30" s="341"/>
      <c r="L30" s="341"/>
      <c r="M30" s="341"/>
      <c r="N30" s="341"/>
      <c r="O30" s="341"/>
      <c r="P30" s="341"/>
      <c r="Q30" s="341"/>
      <c r="R30" s="341"/>
      <c r="S30" s="341"/>
      <c r="T30" s="341"/>
      <c r="U30" s="341"/>
      <c r="V30" s="341"/>
      <c r="W30" s="341"/>
      <c r="X30" s="341"/>
      <c r="Y30" s="341"/>
      <c r="Z30" s="341"/>
    </row>
    <row r="31" ht="6" customHeight="1" spans="1:26">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row>
    <row r="32" ht="23.25" customHeight="1" spans="1:30">
      <c r="A32" s="398"/>
      <c r="B32" s="377"/>
      <c r="C32" s="379" t="s">
        <v>359</v>
      </c>
      <c r="D32" s="379"/>
      <c r="E32" s="379"/>
      <c r="F32" s="448"/>
      <c r="G32" s="341"/>
      <c r="H32" s="341"/>
      <c r="I32" s="341"/>
      <c r="J32" s="341"/>
      <c r="K32" s="341"/>
      <c r="L32" s="341"/>
      <c r="M32" s="341"/>
      <c r="N32" s="341"/>
      <c r="O32" s="341"/>
      <c r="P32" s="341"/>
      <c r="Q32" s="341"/>
      <c r="R32" s="341"/>
      <c r="S32" s="341"/>
      <c r="T32" s="341"/>
      <c r="U32" s="341"/>
      <c r="V32" s="341"/>
      <c r="W32" s="341"/>
      <c r="X32" s="341"/>
      <c r="Y32" s="341"/>
      <c r="Z32" s="341"/>
      <c r="AC32" s="340">
        <v>1</v>
      </c>
      <c r="AD32" s="340">
        <v>2</v>
      </c>
    </row>
    <row r="33" ht="9.75" customHeight="1" spans="1:26">
      <c r="A33" s="341"/>
      <c r="B33" s="357"/>
      <c r="C33" s="363"/>
      <c r="D33" s="341"/>
      <c r="E33" s="341"/>
      <c r="F33" s="356"/>
      <c r="G33" s="341"/>
      <c r="H33" s="341"/>
      <c r="I33" s="341"/>
      <c r="J33" s="341"/>
      <c r="K33" s="341"/>
      <c r="L33" s="341"/>
      <c r="M33" s="341"/>
      <c r="N33" s="341"/>
      <c r="O33" s="341"/>
      <c r="P33" s="341"/>
      <c r="Q33" s="341"/>
      <c r="R33" s="341"/>
      <c r="S33" s="341"/>
      <c r="T33" s="341"/>
      <c r="U33" s="341"/>
      <c r="V33" s="341"/>
      <c r="W33" s="341"/>
      <c r="X33" s="341"/>
      <c r="Y33" s="341"/>
      <c r="Z33" s="341"/>
    </row>
    <row r="34" ht="19.5" customHeight="1" spans="1:26">
      <c r="A34" s="341"/>
      <c r="B34" s="357"/>
      <c r="C34" s="364" t="s">
        <v>289</v>
      </c>
      <c r="D34" s="365"/>
      <c r="E34" s="366"/>
      <c r="F34" s="356"/>
      <c r="G34" s="341"/>
      <c r="H34" s="341"/>
      <c r="I34" s="341"/>
      <c r="J34" s="341">
        <v>1</v>
      </c>
      <c r="K34" s="341">
        <v>2</v>
      </c>
      <c r="L34" s="341"/>
      <c r="M34" s="341"/>
      <c r="N34" s="341"/>
      <c r="O34" s="341"/>
      <c r="P34" s="341"/>
      <c r="Q34" s="341"/>
      <c r="R34" s="341"/>
      <c r="S34" s="341"/>
      <c r="T34" s="341"/>
      <c r="U34" s="341"/>
      <c r="V34" s="341"/>
      <c r="W34" s="341"/>
      <c r="X34" s="341"/>
      <c r="Y34" s="341"/>
      <c r="Z34" s="341"/>
    </row>
    <row r="35" ht="6" customHeight="1" spans="1:26">
      <c r="A35" s="341"/>
      <c r="B35" s="357"/>
      <c r="C35" s="363"/>
      <c r="D35" s="341"/>
      <c r="E35" s="341"/>
      <c r="F35" s="356"/>
      <c r="G35" s="341"/>
      <c r="H35" s="341"/>
      <c r="I35" s="341"/>
      <c r="J35" s="341"/>
      <c r="K35" s="341"/>
      <c r="L35" s="341"/>
      <c r="M35" s="341"/>
      <c r="N35" s="341"/>
      <c r="O35" s="341"/>
      <c r="P35" s="341"/>
      <c r="Q35" s="341"/>
      <c r="R35" s="341"/>
      <c r="S35" s="341"/>
      <c r="T35" s="341"/>
      <c r="U35" s="341"/>
      <c r="V35" s="341"/>
      <c r="W35" s="341"/>
      <c r="X35" s="341"/>
      <c r="Y35" s="341"/>
      <c r="Z35" s="341"/>
    </row>
    <row r="36" ht="32.25" customHeight="1" spans="1:26">
      <c r="A36" s="341"/>
      <c r="B36" s="367"/>
      <c r="C36" s="368" t="s">
        <v>290</v>
      </c>
      <c r="D36" s="831" t="s">
        <v>230</v>
      </c>
      <c r="E36" s="369" t="s">
        <v>229</v>
      </c>
      <c r="F36" s="356"/>
      <c r="G36" s="341"/>
      <c r="H36" s="341"/>
      <c r="I36" s="341"/>
      <c r="J36" s="341"/>
      <c r="K36" s="341"/>
      <c r="L36" s="341"/>
      <c r="M36" s="341"/>
      <c r="N36" s="341"/>
      <c r="O36" s="341"/>
      <c r="P36" s="341"/>
      <c r="Q36" s="341"/>
      <c r="R36" s="341"/>
      <c r="S36" s="341"/>
      <c r="T36" s="341"/>
      <c r="U36" s="341"/>
      <c r="V36" s="341"/>
      <c r="W36" s="341"/>
      <c r="X36" s="341"/>
      <c r="Y36" s="341"/>
      <c r="Z36" s="341"/>
    </row>
    <row r="37" ht="21" customHeight="1" spans="1:26">
      <c r="A37" s="341"/>
      <c r="B37" s="367"/>
      <c r="C37" s="370">
        <v>1</v>
      </c>
      <c r="D37" s="833" t="s">
        <v>363</v>
      </c>
      <c r="E37" s="408" t="s">
        <v>364</v>
      </c>
      <c r="F37" s="356"/>
      <c r="G37" s="341"/>
      <c r="H37" s="341"/>
      <c r="I37" s="341"/>
      <c r="J37" s="341"/>
      <c r="K37" s="341"/>
      <c r="L37" s="341"/>
      <c r="M37" s="341"/>
      <c r="N37" s="341"/>
      <c r="O37" s="341"/>
      <c r="P37" s="341"/>
      <c r="Q37" s="341"/>
      <c r="R37" s="341"/>
      <c r="S37" s="341"/>
      <c r="T37" s="341"/>
      <c r="U37" s="341"/>
      <c r="V37" s="341"/>
      <c r="W37" s="341"/>
      <c r="X37" s="341"/>
      <c r="Y37" s="341"/>
      <c r="Z37" s="341"/>
    </row>
    <row r="38" ht="21" customHeight="1" spans="1:26">
      <c r="A38" s="341"/>
      <c r="B38" s="367"/>
      <c r="C38" s="370">
        <v>2</v>
      </c>
      <c r="D38" s="408" t="s">
        <v>365</v>
      </c>
      <c r="E38" s="408" t="s">
        <v>366</v>
      </c>
      <c r="F38" s="356"/>
      <c r="G38" s="341"/>
      <c r="H38" s="341"/>
      <c r="I38" s="341"/>
      <c r="J38" s="341"/>
      <c r="K38" s="341"/>
      <c r="L38" s="341"/>
      <c r="M38" s="341"/>
      <c r="N38" s="341"/>
      <c r="O38" s="341"/>
      <c r="P38" s="341"/>
      <c r="Q38" s="341"/>
      <c r="R38" s="341"/>
      <c r="S38" s="341"/>
      <c r="T38" s="341"/>
      <c r="U38" s="341"/>
      <c r="V38" s="341"/>
      <c r="W38" s="341"/>
      <c r="X38" s="341"/>
      <c r="Y38" s="341"/>
      <c r="Z38" s="341"/>
    </row>
    <row r="39" ht="21" customHeight="1" spans="1:26">
      <c r="A39" s="341"/>
      <c r="B39" s="495"/>
      <c r="C39" s="370">
        <v>3</v>
      </c>
      <c r="D39" s="471" t="s">
        <v>367</v>
      </c>
      <c r="E39" s="408" t="s">
        <v>368</v>
      </c>
      <c r="F39" s="495"/>
      <c r="G39" s="341"/>
      <c r="H39" s="341"/>
      <c r="I39" s="341"/>
      <c r="J39" s="341"/>
      <c r="K39" s="341"/>
      <c r="L39" s="341"/>
      <c r="M39" s="341"/>
      <c r="N39" s="341"/>
      <c r="O39" s="341"/>
      <c r="P39" s="341"/>
      <c r="Q39" s="341"/>
      <c r="R39" s="341"/>
      <c r="S39" s="341"/>
      <c r="T39" s="341"/>
      <c r="U39" s="341"/>
      <c r="V39" s="341"/>
      <c r="W39" s="341"/>
      <c r="X39" s="341"/>
      <c r="Y39" s="341"/>
      <c r="Z39" s="341"/>
    </row>
    <row r="40" ht="21" customHeight="1" spans="1:26">
      <c r="A40" s="341"/>
      <c r="B40" s="495"/>
      <c r="C40" s="370">
        <v>4</v>
      </c>
      <c r="D40" s="471" t="s">
        <v>369</v>
      </c>
      <c r="E40" s="408" t="s">
        <v>368</v>
      </c>
      <c r="F40" s="495"/>
      <c r="G40" s="341"/>
      <c r="H40" s="341"/>
      <c r="I40" s="341"/>
      <c r="J40" s="341"/>
      <c r="K40" s="341"/>
      <c r="L40" s="341"/>
      <c r="M40" s="341"/>
      <c r="N40" s="341"/>
      <c r="O40" s="341"/>
      <c r="P40" s="341"/>
      <c r="Q40" s="341"/>
      <c r="R40" s="341"/>
      <c r="S40" s="341"/>
      <c r="T40" s="341"/>
      <c r="U40" s="341"/>
      <c r="V40" s="341"/>
      <c r="W40" s="341"/>
      <c r="X40" s="341"/>
      <c r="Y40" s="341"/>
      <c r="Z40" s="341"/>
    </row>
    <row r="41" ht="13.5" customHeight="1" spans="1:26">
      <c r="A41" s="341"/>
      <c r="B41" s="374"/>
      <c r="C41" s="393"/>
      <c r="D41" s="393"/>
      <c r="E41" s="393"/>
      <c r="F41" s="362"/>
      <c r="G41" s="341"/>
      <c r="H41" s="341"/>
      <c r="I41" s="341"/>
      <c r="J41" s="341"/>
      <c r="K41" s="341"/>
      <c r="L41" s="341"/>
      <c r="M41" s="341"/>
      <c r="N41" s="341"/>
      <c r="O41" s="341"/>
      <c r="P41" s="341"/>
      <c r="Q41" s="341"/>
      <c r="R41" s="341"/>
      <c r="S41" s="341"/>
      <c r="T41" s="341"/>
      <c r="U41" s="341"/>
      <c r="V41" s="341"/>
      <c r="W41" s="341"/>
      <c r="X41" s="341"/>
      <c r="Y41" s="341"/>
      <c r="Z41" s="341"/>
    </row>
    <row r="42" ht="13.5" customHeight="1" spans="1:26">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row>
    <row r="43" ht="24" customHeight="1" spans="1:30">
      <c r="A43" s="341"/>
      <c r="B43" s="496"/>
      <c r="C43" s="379" t="s">
        <v>406</v>
      </c>
      <c r="D43" s="379"/>
      <c r="E43" s="379"/>
      <c r="F43" s="380"/>
      <c r="G43" s="341"/>
      <c r="H43" s="341"/>
      <c r="I43" s="341"/>
      <c r="J43" s="341"/>
      <c r="K43" s="341"/>
      <c r="L43" s="341"/>
      <c r="M43" s="341"/>
      <c r="N43" s="341"/>
      <c r="O43" s="341"/>
      <c r="P43" s="341"/>
      <c r="Q43" s="341"/>
      <c r="R43" s="341"/>
      <c r="S43" s="341"/>
      <c r="T43" s="341"/>
      <c r="U43" s="341"/>
      <c r="V43" s="341"/>
      <c r="W43" s="341"/>
      <c r="X43" s="341"/>
      <c r="Y43" s="341"/>
      <c r="Z43" s="341"/>
      <c r="AC43" s="340">
        <v>2</v>
      </c>
      <c r="AD43" s="340">
        <v>3</v>
      </c>
    </row>
    <row r="44" ht="7.5" customHeight="1" spans="1:26">
      <c r="A44" s="341"/>
      <c r="B44" s="357"/>
      <c r="C44" s="363"/>
      <c r="D44" s="341"/>
      <c r="E44" s="341"/>
      <c r="F44" s="356"/>
      <c r="G44" s="341"/>
      <c r="H44" s="341"/>
      <c r="I44" s="341"/>
      <c r="J44" s="341"/>
      <c r="K44" s="341"/>
      <c r="L44" s="341"/>
      <c r="M44" s="341"/>
      <c r="N44" s="341"/>
      <c r="O44" s="341"/>
      <c r="P44" s="341"/>
      <c r="Q44" s="341"/>
      <c r="R44" s="341"/>
      <c r="S44" s="341"/>
      <c r="T44" s="341"/>
      <c r="U44" s="341"/>
      <c r="V44" s="341"/>
      <c r="W44" s="341"/>
      <c r="X44" s="341"/>
      <c r="Y44" s="341"/>
      <c r="Z44" s="341"/>
    </row>
    <row r="45" ht="20.25" customHeight="1" spans="1:26">
      <c r="A45" s="341"/>
      <c r="B45" s="357"/>
      <c r="C45" s="364" t="s">
        <v>289</v>
      </c>
      <c r="D45" s="365"/>
      <c r="E45" s="366"/>
      <c r="F45" s="356"/>
      <c r="G45" s="341"/>
      <c r="H45" s="341"/>
      <c r="I45" s="341"/>
      <c r="J45" s="341">
        <v>2</v>
      </c>
      <c r="K45" s="341">
        <v>3</v>
      </c>
      <c r="L45" s="341"/>
      <c r="M45" s="341"/>
      <c r="N45" s="341"/>
      <c r="O45" s="341"/>
      <c r="P45" s="341"/>
      <c r="Q45" s="341"/>
      <c r="R45" s="341"/>
      <c r="S45" s="341"/>
      <c r="T45" s="341"/>
      <c r="U45" s="341"/>
      <c r="V45" s="341"/>
      <c r="W45" s="341"/>
      <c r="X45" s="341"/>
      <c r="Y45" s="341"/>
      <c r="Z45" s="341"/>
    </row>
    <row r="46" ht="10.5" customHeight="1" spans="1:26">
      <c r="A46" s="341"/>
      <c r="B46" s="357"/>
      <c r="C46" s="363"/>
      <c r="D46" s="341"/>
      <c r="E46" s="341"/>
      <c r="F46" s="356"/>
      <c r="G46" s="341"/>
      <c r="H46" s="341"/>
      <c r="I46" s="341"/>
      <c r="J46" s="341"/>
      <c r="K46" s="341"/>
      <c r="L46" s="341"/>
      <c r="M46" s="341"/>
      <c r="N46" s="341"/>
      <c r="O46" s="341"/>
      <c r="P46" s="341"/>
      <c r="Q46" s="341"/>
      <c r="R46" s="341"/>
      <c r="S46" s="341"/>
      <c r="T46" s="341"/>
      <c r="U46" s="341"/>
      <c r="V46" s="341"/>
      <c r="W46" s="341"/>
      <c r="X46" s="341"/>
      <c r="Y46" s="341"/>
      <c r="Z46" s="341"/>
    </row>
    <row r="47" ht="13.5" customHeight="1" spans="1:26">
      <c r="A47" s="341"/>
      <c r="B47" s="367"/>
      <c r="C47" s="368" t="s">
        <v>290</v>
      </c>
      <c r="D47" s="831" t="s">
        <v>230</v>
      </c>
      <c r="E47" s="369" t="s">
        <v>229</v>
      </c>
      <c r="F47" s="356"/>
      <c r="G47" s="341"/>
      <c r="H47" s="341"/>
      <c r="I47" s="341"/>
      <c r="J47" s="341"/>
      <c r="K47" s="341"/>
      <c r="L47" s="341"/>
      <c r="M47" s="341"/>
      <c r="N47" s="341"/>
      <c r="O47" s="341"/>
      <c r="P47" s="341"/>
      <c r="Q47" s="341"/>
      <c r="R47" s="341"/>
      <c r="S47" s="341"/>
      <c r="T47" s="341"/>
      <c r="U47" s="341"/>
      <c r="V47" s="341"/>
      <c r="W47" s="341"/>
      <c r="X47" s="341"/>
      <c r="Y47" s="341"/>
      <c r="Z47" s="341"/>
    </row>
    <row r="48" ht="21" customHeight="1" spans="1:26">
      <c r="A48" s="341"/>
      <c r="B48" s="367"/>
      <c r="C48" s="370">
        <v>1</v>
      </c>
      <c r="D48" s="408" t="s">
        <v>274</v>
      </c>
      <c r="E48" s="466" t="s">
        <v>407</v>
      </c>
      <c r="F48" s="356"/>
      <c r="G48" s="341"/>
      <c r="H48" s="341"/>
      <c r="I48" s="341"/>
      <c r="J48" s="341"/>
      <c r="K48" s="341"/>
      <c r="L48" s="341"/>
      <c r="M48" s="341"/>
      <c r="N48" s="341"/>
      <c r="O48" s="341"/>
      <c r="P48" s="341"/>
      <c r="Q48" s="341"/>
      <c r="R48" s="341"/>
      <c r="S48" s="341"/>
      <c r="T48" s="341"/>
      <c r="U48" s="341"/>
      <c r="V48" s="341"/>
      <c r="W48" s="341"/>
      <c r="X48" s="341"/>
      <c r="Y48" s="341"/>
      <c r="Z48" s="341"/>
    </row>
    <row r="49" ht="21" customHeight="1" spans="1:26">
      <c r="A49" s="341"/>
      <c r="B49" s="367"/>
      <c r="C49" s="370">
        <v>2</v>
      </c>
      <c r="D49" s="408" t="s">
        <v>276</v>
      </c>
      <c r="E49" s="466" t="s">
        <v>407</v>
      </c>
      <c r="F49" s="356"/>
      <c r="G49" s="341"/>
      <c r="H49" s="341"/>
      <c r="I49" s="341"/>
      <c r="J49" s="341"/>
      <c r="K49" s="341"/>
      <c r="L49" s="341"/>
      <c r="M49" s="341"/>
      <c r="N49" s="341"/>
      <c r="O49" s="341"/>
      <c r="P49" s="341"/>
      <c r="Q49" s="341"/>
      <c r="R49" s="341"/>
      <c r="S49" s="341"/>
      <c r="T49" s="341"/>
      <c r="U49" s="341"/>
      <c r="V49" s="341"/>
      <c r="W49" s="341"/>
      <c r="X49" s="341"/>
      <c r="Y49" s="341"/>
      <c r="Z49" s="341"/>
    </row>
    <row r="50" ht="21" customHeight="1" spans="1:26">
      <c r="A50" s="341"/>
      <c r="B50" s="367"/>
      <c r="C50" s="370">
        <v>3</v>
      </c>
      <c r="D50" s="408" t="s">
        <v>277</v>
      </c>
      <c r="E50" s="466" t="s">
        <v>407</v>
      </c>
      <c r="F50" s="356"/>
      <c r="G50" s="341"/>
      <c r="H50" s="341"/>
      <c r="I50" s="341"/>
      <c r="J50" s="341"/>
      <c r="K50" s="341"/>
      <c r="L50" s="341"/>
      <c r="M50" s="341"/>
      <c r="N50" s="341"/>
      <c r="O50" s="341"/>
      <c r="P50" s="341"/>
      <c r="Q50" s="341"/>
      <c r="R50" s="341"/>
      <c r="S50" s="341"/>
      <c r="T50" s="341"/>
      <c r="U50" s="341"/>
      <c r="V50" s="341"/>
      <c r="W50" s="341"/>
      <c r="X50" s="341"/>
      <c r="Y50" s="341"/>
      <c r="Z50" s="341"/>
    </row>
    <row r="51" ht="21" customHeight="1" spans="1:26">
      <c r="A51" s="341"/>
      <c r="B51" s="357"/>
      <c r="C51" s="370">
        <v>4</v>
      </c>
      <c r="D51" s="497" t="s">
        <v>408</v>
      </c>
      <c r="E51" s="466" t="s">
        <v>407</v>
      </c>
      <c r="F51" s="356"/>
      <c r="G51" s="341"/>
      <c r="H51" s="341"/>
      <c r="I51" s="341"/>
      <c r="J51" s="341"/>
      <c r="K51" s="341"/>
      <c r="L51" s="341"/>
      <c r="M51" s="341"/>
      <c r="N51" s="341"/>
      <c r="O51" s="341"/>
      <c r="P51" s="341"/>
      <c r="Q51" s="341"/>
      <c r="R51" s="341"/>
      <c r="S51" s="341"/>
      <c r="T51" s="341"/>
      <c r="U51" s="341"/>
      <c r="V51" s="341"/>
      <c r="W51" s="341"/>
      <c r="X51" s="341"/>
      <c r="Y51" s="341"/>
      <c r="Z51" s="341"/>
    </row>
    <row r="52" ht="13.5" customHeight="1" spans="1:26">
      <c r="A52" s="341"/>
      <c r="B52" s="374"/>
      <c r="C52" s="393"/>
      <c r="D52" s="393"/>
      <c r="E52" s="393"/>
      <c r="F52" s="362"/>
      <c r="G52" s="341"/>
      <c r="H52" s="341"/>
      <c r="I52" s="341"/>
      <c r="J52" s="341"/>
      <c r="K52" s="341"/>
      <c r="L52" s="341"/>
      <c r="M52" s="341"/>
      <c r="N52" s="341"/>
      <c r="O52" s="341"/>
      <c r="P52" s="341"/>
      <c r="Q52" s="341"/>
      <c r="R52" s="341"/>
      <c r="S52" s="341"/>
      <c r="T52" s="341"/>
      <c r="U52" s="341"/>
      <c r="V52" s="341"/>
      <c r="W52" s="341"/>
      <c r="X52" s="341"/>
      <c r="Y52" s="341"/>
      <c r="Z52" s="341"/>
    </row>
    <row r="53" ht="13.5" customHeight="1" spans="1:26">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row>
    <row r="54" ht="13.5" customHeight="1"/>
    <row r="55" ht="24" customHeight="1" spans="1:26">
      <c r="A55" s="341"/>
      <c r="B55" s="464" t="s">
        <v>409</v>
      </c>
      <c r="C55" s="441"/>
      <c r="D55" s="441"/>
      <c r="E55" s="441"/>
      <c r="F55" s="442"/>
      <c r="G55" s="341"/>
      <c r="H55" s="341"/>
      <c r="I55" s="341"/>
      <c r="J55" s="341"/>
      <c r="K55" s="341"/>
      <c r="L55" s="341"/>
      <c r="M55" s="341"/>
      <c r="N55" s="341"/>
      <c r="O55" s="341"/>
      <c r="P55" s="341"/>
      <c r="Q55" s="341"/>
      <c r="R55" s="341"/>
      <c r="S55" s="341"/>
      <c r="T55" s="341"/>
      <c r="U55" s="341"/>
      <c r="V55" s="341"/>
      <c r="W55" s="341"/>
      <c r="X55" s="341"/>
      <c r="Y55" s="341"/>
      <c r="Z55" s="341"/>
    </row>
    <row r="56" ht="15.75" customHeight="1" spans="1:26">
      <c r="A56" s="341"/>
      <c r="B56" s="443"/>
      <c r="C56" s="444"/>
      <c r="D56" s="444"/>
      <c r="E56" s="444"/>
      <c r="F56" s="445"/>
      <c r="G56" s="341"/>
      <c r="H56" s="341"/>
      <c r="I56" s="341"/>
      <c r="J56" s="341"/>
      <c r="K56" s="341"/>
      <c r="L56" s="341"/>
      <c r="M56" s="341"/>
      <c r="N56" s="341"/>
      <c r="O56" s="341"/>
      <c r="P56" s="341"/>
      <c r="Q56" s="341"/>
      <c r="R56" s="341"/>
      <c r="S56" s="341"/>
      <c r="T56" s="341"/>
      <c r="U56" s="341"/>
      <c r="V56" s="341"/>
      <c r="W56" s="341"/>
      <c r="X56" s="341"/>
      <c r="Y56" s="341"/>
      <c r="Z56" s="341"/>
    </row>
    <row r="57" ht="13.5" customHeight="1" spans="1:26">
      <c r="A57" s="341"/>
      <c r="B57" s="357"/>
      <c r="C57" s="446" t="s">
        <v>410</v>
      </c>
      <c r="D57" s="447"/>
      <c r="E57" s="344"/>
      <c r="F57" s="356"/>
      <c r="G57" s="341"/>
      <c r="H57" s="341"/>
      <c r="I57" s="341"/>
      <c r="J57" s="341"/>
      <c r="K57" s="341"/>
      <c r="L57" s="341"/>
      <c r="M57" s="341"/>
      <c r="N57" s="341"/>
      <c r="O57" s="341"/>
      <c r="P57" s="341"/>
      <c r="Q57" s="341"/>
      <c r="R57" s="341"/>
      <c r="S57" s="341"/>
      <c r="T57" s="341"/>
      <c r="U57" s="341"/>
      <c r="V57" s="341"/>
      <c r="W57" s="341"/>
      <c r="X57" s="341"/>
      <c r="Y57" s="341"/>
      <c r="Z57" s="341"/>
    </row>
    <row r="58" ht="12.75" customHeight="1" spans="1:26">
      <c r="A58" s="341"/>
      <c r="B58" s="360"/>
      <c r="C58" s="361"/>
      <c r="D58" s="361"/>
      <c r="E58" s="361"/>
      <c r="F58" s="362"/>
      <c r="G58" s="341"/>
      <c r="H58" s="341"/>
      <c r="I58" s="341"/>
      <c r="J58" s="341"/>
      <c r="K58" s="341"/>
      <c r="L58" s="341"/>
      <c r="M58" s="341"/>
      <c r="N58" s="341"/>
      <c r="O58" s="341"/>
      <c r="P58" s="341"/>
      <c r="Q58" s="341"/>
      <c r="R58" s="341"/>
      <c r="S58" s="341"/>
      <c r="T58" s="341"/>
      <c r="U58" s="341"/>
      <c r="V58" s="341"/>
      <c r="W58" s="341"/>
      <c r="X58" s="341"/>
      <c r="Y58" s="341"/>
      <c r="Z58" s="341"/>
    </row>
    <row r="59" ht="13.5" customHeight="1" spans="1:26">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ht="23.25" customHeight="1" spans="1:30">
      <c r="A60" s="398"/>
      <c r="B60" s="377"/>
      <c r="C60" s="449" t="s">
        <v>411</v>
      </c>
      <c r="D60" s="382"/>
      <c r="E60" s="382"/>
      <c r="F60" s="448"/>
      <c r="G60" s="341"/>
      <c r="H60" s="341"/>
      <c r="I60" s="341"/>
      <c r="J60" s="341"/>
      <c r="K60" s="341"/>
      <c r="L60" s="341"/>
      <c r="M60" s="341"/>
      <c r="N60" s="341"/>
      <c r="O60" s="341"/>
      <c r="P60" s="341"/>
      <c r="Q60" s="341"/>
      <c r="R60" s="341"/>
      <c r="S60" s="341"/>
      <c r="T60" s="341"/>
      <c r="U60" s="341"/>
      <c r="V60" s="341"/>
      <c r="W60" s="341"/>
      <c r="X60" s="341"/>
      <c r="Y60" s="341"/>
      <c r="Z60" s="341"/>
      <c r="AC60" s="340">
        <v>1</v>
      </c>
      <c r="AD60" s="340">
        <v>4</v>
      </c>
    </row>
    <row r="61" customHeight="1" spans="1:26">
      <c r="A61" s="341"/>
      <c r="B61" s="357"/>
      <c r="C61" s="363"/>
      <c r="D61" s="341"/>
      <c r="E61" s="341"/>
      <c r="F61" s="356"/>
      <c r="G61" s="341"/>
      <c r="H61" s="341"/>
      <c r="I61" s="341"/>
      <c r="J61" s="341"/>
      <c r="K61" s="341"/>
      <c r="L61" s="341"/>
      <c r="M61" s="341"/>
      <c r="N61" s="341"/>
      <c r="O61" s="341"/>
      <c r="P61" s="341"/>
      <c r="Q61" s="341"/>
      <c r="R61" s="341"/>
      <c r="S61" s="341"/>
      <c r="T61" s="341"/>
      <c r="U61" s="341"/>
      <c r="V61" s="341"/>
      <c r="W61" s="341"/>
      <c r="X61" s="341"/>
      <c r="Y61" s="341"/>
      <c r="Z61" s="341"/>
    </row>
    <row r="62" ht="19.5" customHeight="1" spans="1:26">
      <c r="A62" s="341"/>
      <c r="B62" s="357"/>
      <c r="C62" s="364" t="s">
        <v>289</v>
      </c>
      <c r="D62" s="365"/>
      <c r="E62" s="366"/>
      <c r="F62" s="356"/>
      <c r="G62" s="341"/>
      <c r="H62" s="341"/>
      <c r="I62" s="341"/>
      <c r="J62" s="341">
        <v>1</v>
      </c>
      <c r="K62" s="341">
        <v>4</v>
      </c>
      <c r="L62" s="341"/>
      <c r="M62" s="341"/>
      <c r="N62" s="341"/>
      <c r="O62" s="341"/>
      <c r="P62" s="341"/>
      <c r="Q62" s="341"/>
      <c r="R62" s="341"/>
      <c r="S62" s="341"/>
      <c r="T62" s="341"/>
      <c r="U62" s="341"/>
      <c r="V62" s="341"/>
      <c r="W62" s="341"/>
      <c r="X62" s="341"/>
      <c r="Y62" s="341"/>
      <c r="Z62" s="341"/>
    </row>
    <row r="63" ht="6.75" customHeight="1" spans="1:26">
      <c r="A63" s="341"/>
      <c r="B63" s="357"/>
      <c r="C63" s="363"/>
      <c r="D63" s="341"/>
      <c r="E63" s="341"/>
      <c r="F63" s="356"/>
      <c r="G63" s="341"/>
      <c r="H63" s="341"/>
      <c r="I63" s="341"/>
      <c r="J63" s="341"/>
      <c r="K63" s="341"/>
      <c r="L63" s="341"/>
      <c r="M63" s="341"/>
      <c r="N63" s="341"/>
      <c r="O63" s="341"/>
      <c r="P63" s="341"/>
      <c r="Q63" s="341"/>
      <c r="R63" s="341"/>
      <c r="S63" s="341"/>
      <c r="T63" s="341"/>
      <c r="U63" s="341"/>
      <c r="V63" s="341"/>
      <c r="W63" s="341"/>
      <c r="X63" s="341"/>
      <c r="Y63" s="341"/>
      <c r="Z63" s="341"/>
    </row>
    <row r="64" ht="32.25" customHeight="1" spans="1:26">
      <c r="A64" s="341"/>
      <c r="B64" s="367"/>
      <c r="C64" s="368" t="s">
        <v>290</v>
      </c>
      <c r="D64" s="831" t="s">
        <v>230</v>
      </c>
      <c r="E64" s="369" t="s">
        <v>229</v>
      </c>
      <c r="F64" s="356"/>
      <c r="G64" s="341"/>
      <c r="H64" s="341"/>
      <c r="I64" s="341"/>
      <c r="J64" s="341"/>
      <c r="K64" s="341"/>
      <c r="L64" s="341"/>
      <c r="M64" s="341"/>
      <c r="N64" s="341"/>
      <c r="O64" s="341"/>
      <c r="P64" s="341"/>
      <c r="Q64" s="341"/>
      <c r="R64" s="341"/>
      <c r="S64" s="341"/>
      <c r="T64" s="341"/>
      <c r="U64" s="341"/>
      <c r="V64" s="341"/>
      <c r="W64" s="341"/>
      <c r="X64" s="341"/>
      <c r="Y64" s="341"/>
      <c r="Z64" s="341"/>
    </row>
    <row r="65" ht="21" customHeight="1" spans="1:26">
      <c r="A65" s="341"/>
      <c r="B65" s="367"/>
      <c r="C65" s="370">
        <v>1</v>
      </c>
      <c r="D65" s="408" t="s">
        <v>316</v>
      </c>
      <c r="E65" s="372" t="s">
        <v>378</v>
      </c>
      <c r="F65" s="356"/>
      <c r="G65" s="341"/>
      <c r="H65" s="341"/>
      <c r="I65" s="341"/>
      <c r="J65" s="341"/>
      <c r="K65" s="341"/>
      <c r="L65" s="341"/>
      <c r="M65" s="341"/>
      <c r="N65" s="341"/>
      <c r="O65" s="341"/>
      <c r="P65" s="341"/>
      <c r="Q65" s="341"/>
      <c r="R65" s="341"/>
      <c r="S65" s="341"/>
      <c r="T65" s="341"/>
      <c r="U65" s="341"/>
      <c r="V65" s="341"/>
      <c r="W65" s="341"/>
      <c r="X65" s="341"/>
      <c r="Y65" s="341"/>
      <c r="Z65" s="341"/>
    </row>
    <row r="66" ht="21" customHeight="1" spans="1:26">
      <c r="A66" s="341"/>
      <c r="B66" s="357"/>
      <c r="C66" s="370">
        <v>4</v>
      </c>
      <c r="D66" s="471" t="s">
        <v>295</v>
      </c>
      <c r="E66" s="373"/>
      <c r="F66" s="356"/>
      <c r="G66" s="341"/>
      <c r="H66" s="341"/>
      <c r="I66" s="341"/>
      <c r="J66" s="341"/>
      <c r="K66" s="341"/>
      <c r="L66" s="341"/>
      <c r="M66" s="341"/>
      <c r="N66" s="341"/>
      <c r="O66" s="341"/>
      <c r="P66" s="341"/>
      <c r="Q66" s="341"/>
      <c r="R66" s="341"/>
      <c r="S66" s="341"/>
      <c r="T66" s="341"/>
      <c r="U66" s="341"/>
      <c r="V66" s="341"/>
      <c r="W66" s="341"/>
      <c r="X66" s="341"/>
      <c r="Y66" s="341"/>
      <c r="Z66" s="341"/>
    </row>
    <row r="67" ht="13.5" customHeight="1" spans="1:26">
      <c r="A67" s="341"/>
      <c r="B67" s="374"/>
      <c r="C67" s="393"/>
      <c r="D67" s="393"/>
      <c r="E67" s="393"/>
      <c r="F67" s="362"/>
      <c r="G67" s="341"/>
      <c r="H67" s="341"/>
      <c r="I67" s="341"/>
      <c r="J67" s="341"/>
      <c r="K67" s="341"/>
      <c r="L67" s="341"/>
      <c r="M67" s="341"/>
      <c r="N67" s="341"/>
      <c r="O67" s="341"/>
      <c r="P67" s="341"/>
      <c r="Q67" s="341"/>
      <c r="R67" s="341"/>
      <c r="S67" s="341"/>
      <c r="T67" s="341"/>
      <c r="U67" s="341"/>
      <c r="V67" s="341"/>
      <c r="W67" s="341"/>
      <c r="X67" s="341"/>
      <c r="Y67" s="341"/>
      <c r="Z67" s="341"/>
    </row>
    <row r="68" ht="13.5" customHeight="1" spans="1:26">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row>
    <row r="69" ht="13.5" customHeight="1" spans="1:26">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row>
    <row r="70" ht="13.5" customHeight="1" spans="1:30">
      <c r="A70" s="341"/>
      <c r="B70" s="377"/>
      <c r="C70" s="449" t="s">
        <v>412</v>
      </c>
      <c r="D70" s="382"/>
      <c r="E70" s="382"/>
      <c r="F70" s="448"/>
      <c r="G70" s="341"/>
      <c r="H70" s="341"/>
      <c r="I70" s="341"/>
      <c r="J70" s="341"/>
      <c r="K70" s="341"/>
      <c r="L70" s="341"/>
      <c r="M70" s="341"/>
      <c r="N70" s="341"/>
      <c r="O70" s="341"/>
      <c r="P70" s="341"/>
      <c r="Q70" s="341"/>
      <c r="R70" s="341"/>
      <c r="S70" s="341"/>
      <c r="T70" s="341"/>
      <c r="U70" s="341"/>
      <c r="V70" s="341"/>
      <c r="W70" s="341"/>
      <c r="X70" s="341"/>
      <c r="Y70" s="341"/>
      <c r="Z70" s="341"/>
      <c r="AC70" s="340">
        <v>2</v>
      </c>
      <c r="AD70" s="340">
        <v>5</v>
      </c>
    </row>
    <row r="71" ht="13.5" customHeight="1" spans="1:26">
      <c r="A71" s="341"/>
      <c r="B71" s="357"/>
      <c r="C71" s="363"/>
      <c r="D71" s="341"/>
      <c r="E71" s="341"/>
      <c r="F71" s="356"/>
      <c r="G71" s="341"/>
      <c r="H71" s="341"/>
      <c r="I71" s="341"/>
      <c r="J71" s="341"/>
      <c r="K71" s="341"/>
      <c r="L71" s="341"/>
      <c r="M71" s="341"/>
      <c r="N71" s="341"/>
      <c r="O71" s="341"/>
      <c r="P71" s="341"/>
      <c r="Q71" s="341"/>
      <c r="R71" s="341"/>
      <c r="S71" s="341"/>
      <c r="T71" s="341"/>
      <c r="U71" s="341"/>
      <c r="V71" s="341"/>
      <c r="W71" s="341"/>
      <c r="X71" s="341"/>
      <c r="Y71" s="341"/>
      <c r="Z71" s="341"/>
    </row>
    <row r="72" ht="19.5" customHeight="1" spans="1:26">
      <c r="A72" s="341"/>
      <c r="B72" s="357"/>
      <c r="C72" s="364" t="s">
        <v>289</v>
      </c>
      <c r="D72" s="365"/>
      <c r="E72" s="366"/>
      <c r="F72" s="356"/>
      <c r="G72" s="341"/>
      <c r="H72" s="341"/>
      <c r="I72" s="341"/>
      <c r="J72" s="341">
        <v>2</v>
      </c>
      <c r="K72" s="341">
        <v>5</v>
      </c>
      <c r="L72" s="341"/>
      <c r="M72" s="341"/>
      <c r="N72" s="341"/>
      <c r="O72" s="341"/>
      <c r="P72" s="341"/>
      <c r="Q72" s="341"/>
      <c r="R72" s="341"/>
      <c r="S72" s="341"/>
      <c r="T72" s="341"/>
      <c r="U72" s="341"/>
      <c r="V72" s="341"/>
      <c r="W72" s="341"/>
      <c r="X72" s="341"/>
      <c r="Y72" s="341"/>
      <c r="Z72" s="341"/>
    </row>
    <row r="73" ht="6.75" customHeight="1" spans="1:26">
      <c r="A73" s="341"/>
      <c r="B73" s="357"/>
      <c r="C73" s="363"/>
      <c r="D73" s="341"/>
      <c r="E73" s="341"/>
      <c r="F73" s="356"/>
      <c r="G73" s="341"/>
      <c r="H73" s="341"/>
      <c r="I73" s="341"/>
      <c r="J73" s="341"/>
      <c r="K73" s="341"/>
      <c r="L73" s="341"/>
      <c r="M73" s="341"/>
      <c r="N73" s="341"/>
      <c r="O73" s="341"/>
      <c r="P73" s="341"/>
      <c r="Q73" s="341"/>
      <c r="R73" s="341"/>
      <c r="S73" s="341"/>
      <c r="T73" s="341"/>
      <c r="U73" s="341"/>
      <c r="V73" s="341"/>
      <c r="W73" s="341"/>
      <c r="X73" s="341"/>
      <c r="Y73" s="341"/>
      <c r="Z73" s="341"/>
    </row>
    <row r="74" ht="13.5" customHeight="1" spans="1:26">
      <c r="A74" s="341"/>
      <c r="B74" s="367"/>
      <c r="C74" s="368" t="s">
        <v>290</v>
      </c>
      <c r="D74" s="831" t="s">
        <v>230</v>
      </c>
      <c r="E74" s="369" t="s">
        <v>229</v>
      </c>
      <c r="F74" s="356"/>
      <c r="G74" s="341"/>
      <c r="H74" s="341"/>
      <c r="I74" s="341"/>
      <c r="J74" s="341"/>
      <c r="K74" s="341"/>
      <c r="L74" s="341"/>
      <c r="M74" s="341"/>
      <c r="N74" s="341"/>
      <c r="O74" s="341"/>
      <c r="P74" s="341"/>
      <c r="Q74" s="341"/>
      <c r="R74" s="341"/>
      <c r="S74" s="341"/>
      <c r="T74" s="341"/>
      <c r="U74" s="341"/>
      <c r="V74" s="341"/>
      <c r="W74" s="341"/>
      <c r="X74" s="341"/>
      <c r="Y74" s="341"/>
      <c r="Z74" s="341"/>
    </row>
    <row r="75" ht="21" customHeight="1" spans="1:26">
      <c r="A75" s="341"/>
      <c r="B75" s="367"/>
      <c r="C75" s="370">
        <v>1</v>
      </c>
      <c r="D75" s="408" t="s">
        <v>316</v>
      </c>
      <c r="E75" s="372" t="s">
        <v>378</v>
      </c>
      <c r="F75" s="356"/>
      <c r="G75" s="341"/>
      <c r="H75" s="341"/>
      <c r="I75" s="341"/>
      <c r="J75" s="341"/>
      <c r="K75" s="341"/>
      <c r="L75" s="341"/>
      <c r="M75" s="341"/>
      <c r="N75" s="341"/>
      <c r="O75" s="341"/>
      <c r="P75" s="341"/>
      <c r="Q75" s="341"/>
      <c r="R75" s="341"/>
      <c r="S75" s="341"/>
      <c r="T75" s="341"/>
      <c r="U75" s="341"/>
      <c r="V75" s="341"/>
      <c r="W75" s="341"/>
      <c r="X75" s="341"/>
      <c r="Y75" s="341"/>
      <c r="Z75" s="341"/>
    </row>
    <row r="76" ht="21" customHeight="1" spans="1:26">
      <c r="A76" s="341"/>
      <c r="B76" s="357"/>
      <c r="C76" s="370">
        <v>4</v>
      </c>
      <c r="D76" s="471" t="s">
        <v>295</v>
      </c>
      <c r="E76" s="373"/>
      <c r="F76" s="356"/>
      <c r="G76" s="341"/>
      <c r="H76" s="341"/>
      <c r="I76" s="341"/>
      <c r="J76" s="341"/>
      <c r="K76" s="341"/>
      <c r="L76" s="341"/>
      <c r="M76" s="341"/>
      <c r="N76" s="341"/>
      <c r="O76" s="341"/>
      <c r="P76" s="341"/>
      <c r="Q76" s="341"/>
      <c r="R76" s="341"/>
      <c r="S76" s="341"/>
      <c r="T76" s="341"/>
      <c r="U76" s="341"/>
      <c r="V76" s="341"/>
      <c r="W76" s="341"/>
      <c r="X76" s="341"/>
      <c r="Y76" s="341"/>
      <c r="Z76" s="341"/>
    </row>
    <row r="77" ht="13.5" customHeight="1" spans="1:26">
      <c r="A77" s="341"/>
      <c r="B77" s="374"/>
      <c r="C77" s="393"/>
      <c r="D77" s="393"/>
      <c r="E77" s="393"/>
      <c r="F77" s="362"/>
      <c r="G77" s="341"/>
      <c r="H77" s="341"/>
      <c r="I77" s="341"/>
      <c r="J77" s="341"/>
      <c r="K77" s="341"/>
      <c r="L77" s="341"/>
      <c r="M77" s="341"/>
      <c r="N77" s="341"/>
      <c r="O77" s="341"/>
      <c r="P77" s="341"/>
      <c r="Q77" s="341"/>
      <c r="R77" s="341"/>
      <c r="S77" s="341"/>
      <c r="T77" s="341"/>
      <c r="U77" s="341"/>
      <c r="V77" s="341"/>
      <c r="W77" s="341"/>
      <c r="X77" s="341"/>
      <c r="Y77" s="341"/>
      <c r="Z77" s="341"/>
    </row>
    <row r="78" ht="13.5" customHeight="1" spans="1:26">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row>
    <row r="79" ht="13.5" customHeight="1" spans="1:26">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row>
    <row r="80" ht="13.5" customHeight="1" spans="1:30">
      <c r="A80" s="341"/>
      <c r="B80" s="377"/>
      <c r="C80" s="449" t="s">
        <v>413</v>
      </c>
      <c r="D80" s="382"/>
      <c r="E80" s="382"/>
      <c r="F80" s="448"/>
      <c r="G80" s="341"/>
      <c r="H80" s="341"/>
      <c r="I80" s="341"/>
      <c r="J80" s="341"/>
      <c r="K80" s="341"/>
      <c r="L80" s="341"/>
      <c r="M80" s="341"/>
      <c r="N80" s="341"/>
      <c r="O80" s="341"/>
      <c r="P80" s="341"/>
      <c r="Q80" s="341"/>
      <c r="R80" s="341"/>
      <c r="S80" s="341"/>
      <c r="T80" s="341"/>
      <c r="U80" s="341"/>
      <c r="V80" s="341"/>
      <c r="W80" s="341"/>
      <c r="X80" s="341"/>
      <c r="Y80" s="341"/>
      <c r="Z80" s="341"/>
      <c r="AC80" s="340">
        <v>3</v>
      </c>
      <c r="AD80" s="340">
        <v>6</v>
      </c>
    </row>
    <row r="81" ht="13.5" customHeight="1" spans="1:26">
      <c r="A81" s="341"/>
      <c r="B81" s="357"/>
      <c r="C81" s="363"/>
      <c r="D81" s="341"/>
      <c r="E81" s="341"/>
      <c r="F81" s="356"/>
      <c r="G81" s="341"/>
      <c r="H81" s="341"/>
      <c r="I81" s="341"/>
      <c r="J81" s="341"/>
      <c r="K81" s="341"/>
      <c r="L81" s="341"/>
      <c r="M81" s="341"/>
      <c r="N81" s="341"/>
      <c r="O81" s="341"/>
      <c r="P81" s="341"/>
      <c r="Q81" s="341"/>
      <c r="R81" s="341"/>
      <c r="S81" s="341"/>
      <c r="T81" s="341"/>
      <c r="U81" s="341"/>
      <c r="V81" s="341"/>
      <c r="W81" s="341"/>
      <c r="X81" s="341"/>
      <c r="Y81" s="341"/>
      <c r="Z81" s="341"/>
    </row>
    <row r="82" ht="19.5" customHeight="1" spans="1:26">
      <c r="A82" s="341"/>
      <c r="B82" s="357"/>
      <c r="C82" s="364" t="s">
        <v>289</v>
      </c>
      <c r="D82" s="365"/>
      <c r="E82" s="366"/>
      <c r="F82" s="356"/>
      <c r="G82" s="341"/>
      <c r="H82" s="341"/>
      <c r="I82" s="341"/>
      <c r="J82" s="341">
        <v>3</v>
      </c>
      <c r="K82" s="341">
        <v>6</v>
      </c>
      <c r="L82" s="341"/>
      <c r="M82" s="341"/>
      <c r="N82" s="341"/>
      <c r="O82" s="341"/>
      <c r="P82" s="341"/>
      <c r="Q82" s="341"/>
      <c r="R82" s="341"/>
      <c r="S82" s="341"/>
      <c r="T82" s="341"/>
      <c r="U82" s="341"/>
      <c r="V82" s="341"/>
      <c r="W82" s="341"/>
      <c r="X82" s="341"/>
      <c r="Y82" s="341"/>
      <c r="Z82" s="341"/>
    </row>
    <row r="83" ht="6.75" customHeight="1" spans="1:26">
      <c r="A83" s="341"/>
      <c r="B83" s="357"/>
      <c r="C83" s="363"/>
      <c r="D83" s="341"/>
      <c r="E83" s="341"/>
      <c r="F83" s="356"/>
      <c r="G83" s="341"/>
      <c r="H83" s="341"/>
      <c r="I83" s="341"/>
      <c r="J83" s="341"/>
      <c r="K83" s="341"/>
      <c r="L83" s="341"/>
      <c r="M83" s="341"/>
      <c r="N83" s="341"/>
      <c r="O83" s="341"/>
      <c r="P83" s="341"/>
      <c r="Q83" s="341"/>
      <c r="R83" s="341"/>
      <c r="S83" s="341"/>
      <c r="T83" s="341"/>
      <c r="U83" s="341"/>
      <c r="V83" s="341"/>
      <c r="W83" s="341"/>
      <c r="X83" s="341"/>
      <c r="Y83" s="341"/>
      <c r="Z83" s="341"/>
    </row>
    <row r="84" ht="13.5" customHeight="1" spans="1:26">
      <c r="A84" s="341"/>
      <c r="B84" s="367"/>
      <c r="C84" s="368" t="s">
        <v>290</v>
      </c>
      <c r="D84" s="831" t="s">
        <v>230</v>
      </c>
      <c r="E84" s="369" t="s">
        <v>229</v>
      </c>
      <c r="F84" s="356"/>
      <c r="G84" s="341"/>
      <c r="H84" s="341"/>
      <c r="I84" s="341"/>
      <c r="J84" s="341"/>
      <c r="K84" s="341"/>
      <c r="L84" s="341"/>
      <c r="M84" s="341"/>
      <c r="N84" s="341"/>
      <c r="O84" s="341"/>
      <c r="P84" s="341"/>
      <c r="Q84" s="341"/>
      <c r="R84" s="341"/>
      <c r="S84" s="341"/>
      <c r="T84" s="341"/>
      <c r="U84" s="341"/>
      <c r="V84" s="341"/>
      <c r="W84" s="341"/>
      <c r="X84" s="341"/>
      <c r="Y84" s="341"/>
      <c r="Z84" s="341"/>
    </row>
    <row r="85" ht="21" customHeight="1" spans="1:26">
      <c r="A85" s="341"/>
      <c r="B85" s="367"/>
      <c r="C85" s="370">
        <v>1</v>
      </c>
      <c r="D85" s="408" t="s">
        <v>316</v>
      </c>
      <c r="E85" s="372" t="s">
        <v>378</v>
      </c>
      <c r="F85" s="356"/>
      <c r="G85" s="341"/>
      <c r="H85" s="341"/>
      <c r="I85" s="341"/>
      <c r="J85" s="341"/>
      <c r="K85" s="341"/>
      <c r="L85" s="341"/>
      <c r="M85" s="341"/>
      <c r="N85" s="341"/>
      <c r="O85" s="341"/>
      <c r="P85" s="341"/>
      <c r="Q85" s="341"/>
      <c r="R85" s="341"/>
      <c r="S85" s="341"/>
      <c r="T85" s="341"/>
      <c r="U85" s="341"/>
      <c r="V85" s="341"/>
      <c r="W85" s="341"/>
      <c r="X85" s="341"/>
      <c r="Y85" s="341"/>
      <c r="Z85" s="341"/>
    </row>
    <row r="86" ht="21" customHeight="1" spans="1:26">
      <c r="A86" s="341"/>
      <c r="B86" s="357"/>
      <c r="C86" s="370">
        <v>4</v>
      </c>
      <c r="D86" s="471" t="s">
        <v>295</v>
      </c>
      <c r="E86" s="373"/>
      <c r="F86" s="356"/>
      <c r="G86" s="341"/>
      <c r="H86" s="341"/>
      <c r="I86" s="341"/>
      <c r="J86" s="341"/>
      <c r="K86" s="341"/>
      <c r="L86" s="341"/>
      <c r="M86" s="341"/>
      <c r="N86" s="341"/>
      <c r="O86" s="341"/>
      <c r="P86" s="341"/>
      <c r="Q86" s="341"/>
      <c r="R86" s="341"/>
      <c r="S86" s="341"/>
      <c r="T86" s="341"/>
      <c r="U86" s="341"/>
      <c r="V86" s="341"/>
      <c r="W86" s="341"/>
      <c r="X86" s="341"/>
      <c r="Y86" s="341"/>
      <c r="Z86" s="341"/>
    </row>
    <row r="87" ht="13.5" customHeight="1" spans="1:26">
      <c r="A87" s="341"/>
      <c r="B87" s="374"/>
      <c r="C87" s="393"/>
      <c r="D87" s="393"/>
      <c r="E87" s="393"/>
      <c r="F87" s="362"/>
      <c r="G87" s="341"/>
      <c r="H87" s="341"/>
      <c r="I87" s="341"/>
      <c r="J87" s="341"/>
      <c r="K87" s="341"/>
      <c r="L87" s="341"/>
      <c r="M87" s="341"/>
      <c r="N87" s="341"/>
      <c r="O87" s="341"/>
      <c r="P87" s="341"/>
      <c r="Q87" s="341"/>
      <c r="R87" s="341"/>
      <c r="S87" s="341"/>
      <c r="T87" s="341"/>
      <c r="U87" s="341"/>
      <c r="V87" s="341"/>
      <c r="W87" s="341"/>
      <c r="X87" s="341"/>
      <c r="Y87" s="341"/>
      <c r="Z87" s="341"/>
    </row>
    <row r="88" ht="13.5" customHeight="1" spans="1:26">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row>
    <row r="89" ht="13.5" customHeight="1" spans="1:30">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C89" s="340">
        <v>4</v>
      </c>
      <c r="AD89" s="340">
        <v>7</v>
      </c>
    </row>
    <row r="90" ht="13.5" customHeight="1" spans="1:26">
      <c r="A90" s="341"/>
      <c r="B90" s="377"/>
      <c r="C90" s="449" t="s">
        <v>414</v>
      </c>
      <c r="D90" s="382"/>
      <c r="E90" s="382"/>
      <c r="F90" s="448"/>
      <c r="G90" s="341"/>
      <c r="H90" s="341"/>
      <c r="I90" s="341"/>
      <c r="J90" s="341"/>
      <c r="K90" s="341"/>
      <c r="L90" s="341"/>
      <c r="M90" s="341"/>
      <c r="N90" s="341"/>
      <c r="O90" s="341"/>
      <c r="P90" s="341"/>
      <c r="Q90" s="341"/>
      <c r="R90" s="341"/>
      <c r="S90" s="341"/>
      <c r="T90" s="341"/>
      <c r="U90" s="341"/>
      <c r="V90" s="341"/>
      <c r="W90" s="341"/>
      <c r="X90" s="341"/>
      <c r="Y90" s="341"/>
      <c r="Z90" s="341"/>
    </row>
    <row r="91" ht="13.5" customHeight="1" spans="1:26">
      <c r="A91" s="341"/>
      <c r="B91" s="357"/>
      <c r="C91" s="363"/>
      <c r="D91" s="341"/>
      <c r="E91" s="341"/>
      <c r="F91" s="356"/>
      <c r="G91" s="341"/>
      <c r="H91" s="341"/>
      <c r="I91" s="341"/>
      <c r="J91" s="341"/>
      <c r="K91" s="341"/>
      <c r="L91" s="341"/>
      <c r="M91" s="341"/>
      <c r="N91" s="341"/>
      <c r="O91" s="341"/>
      <c r="P91" s="341"/>
      <c r="Q91" s="341"/>
      <c r="R91" s="341"/>
      <c r="S91" s="341"/>
      <c r="T91" s="341"/>
      <c r="U91" s="341"/>
      <c r="V91" s="341"/>
      <c r="W91" s="341"/>
      <c r="X91" s="341"/>
      <c r="Y91" s="341"/>
      <c r="Z91" s="341"/>
    </row>
    <row r="92" ht="19.5" customHeight="1" spans="1:26">
      <c r="A92" s="341"/>
      <c r="B92" s="357"/>
      <c r="C92" s="364" t="s">
        <v>289</v>
      </c>
      <c r="D92" s="365"/>
      <c r="E92" s="366"/>
      <c r="F92" s="356"/>
      <c r="G92" s="341"/>
      <c r="H92" s="341"/>
      <c r="I92" s="341"/>
      <c r="J92" s="341">
        <v>4</v>
      </c>
      <c r="K92" s="341">
        <v>7</v>
      </c>
      <c r="L92" s="341"/>
      <c r="M92" s="341"/>
      <c r="N92" s="341"/>
      <c r="O92" s="341"/>
      <c r="P92" s="341"/>
      <c r="Q92" s="341"/>
      <c r="R92" s="341"/>
      <c r="S92" s="341"/>
      <c r="T92" s="341"/>
      <c r="U92" s="341"/>
      <c r="V92" s="341"/>
      <c r="W92" s="341"/>
      <c r="X92" s="341"/>
      <c r="Y92" s="341"/>
      <c r="Z92" s="341"/>
    </row>
    <row r="93" ht="6.75" customHeight="1" spans="1:26">
      <c r="A93" s="341"/>
      <c r="B93" s="357"/>
      <c r="C93" s="363"/>
      <c r="D93" s="341"/>
      <c r="E93" s="341"/>
      <c r="F93" s="356"/>
      <c r="G93" s="341"/>
      <c r="H93" s="341"/>
      <c r="I93" s="341"/>
      <c r="J93" s="341"/>
      <c r="K93" s="341"/>
      <c r="L93" s="341"/>
      <c r="M93" s="341"/>
      <c r="N93" s="341"/>
      <c r="O93" s="341"/>
      <c r="P93" s="341"/>
      <c r="Q93" s="341"/>
      <c r="R93" s="341"/>
      <c r="S93" s="341"/>
      <c r="T93" s="341"/>
      <c r="U93" s="341"/>
      <c r="V93" s="341"/>
      <c r="W93" s="341"/>
      <c r="X93" s="341"/>
      <c r="Y93" s="341"/>
      <c r="Z93" s="341"/>
    </row>
    <row r="94" ht="13.5" customHeight="1" spans="1:26">
      <c r="A94" s="341"/>
      <c r="B94" s="367"/>
      <c r="C94" s="368" t="s">
        <v>290</v>
      </c>
      <c r="D94" s="831" t="s">
        <v>230</v>
      </c>
      <c r="E94" s="369" t="s">
        <v>229</v>
      </c>
      <c r="F94" s="356"/>
      <c r="G94" s="341"/>
      <c r="H94" s="341"/>
      <c r="I94" s="341"/>
      <c r="J94" s="341"/>
      <c r="K94" s="341"/>
      <c r="L94" s="341"/>
      <c r="M94" s="341"/>
      <c r="N94" s="341"/>
      <c r="O94" s="341"/>
      <c r="P94" s="341"/>
      <c r="Q94" s="341"/>
      <c r="R94" s="341"/>
      <c r="S94" s="341"/>
      <c r="T94" s="341"/>
      <c r="U94" s="341"/>
      <c r="V94" s="341"/>
      <c r="W94" s="341"/>
      <c r="X94" s="341"/>
      <c r="Y94" s="341"/>
      <c r="Z94" s="341"/>
    </row>
    <row r="95" ht="21" customHeight="1" spans="1:26">
      <c r="A95" s="341"/>
      <c r="B95" s="367"/>
      <c r="C95" s="370">
        <v>1</v>
      </c>
      <c r="D95" s="408" t="s">
        <v>316</v>
      </c>
      <c r="E95" s="372" t="s">
        <v>378</v>
      </c>
      <c r="F95" s="356"/>
      <c r="G95" s="341"/>
      <c r="H95" s="341"/>
      <c r="I95" s="341"/>
      <c r="J95" s="341"/>
      <c r="K95" s="341"/>
      <c r="L95" s="341"/>
      <c r="M95" s="341"/>
      <c r="N95" s="341"/>
      <c r="O95" s="341"/>
      <c r="P95" s="341"/>
      <c r="Q95" s="341"/>
      <c r="R95" s="341"/>
      <c r="S95" s="341"/>
      <c r="T95" s="341"/>
      <c r="U95" s="341"/>
      <c r="V95" s="341"/>
      <c r="W95" s="341"/>
      <c r="X95" s="341"/>
      <c r="Y95" s="341"/>
      <c r="Z95" s="341"/>
    </row>
    <row r="96" ht="21" customHeight="1" spans="1:26">
      <c r="A96" s="341"/>
      <c r="B96" s="357"/>
      <c r="C96" s="370">
        <v>4</v>
      </c>
      <c r="D96" s="471" t="s">
        <v>295</v>
      </c>
      <c r="E96" s="373"/>
      <c r="F96" s="356"/>
      <c r="G96" s="341"/>
      <c r="H96" s="341"/>
      <c r="I96" s="341"/>
      <c r="J96" s="341"/>
      <c r="K96" s="341"/>
      <c r="L96" s="341"/>
      <c r="M96" s="341"/>
      <c r="N96" s="341"/>
      <c r="O96" s="341"/>
      <c r="P96" s="341"/>
      <c r="Q96" s="341"/>
      <c r="R96" s="341"/>
      <c r="S96" s="341"/>
      <c r="T96" s="341"/>
      <c r="U96" s="341"/>
      <c r="V96" s="341"/>
      <c r="W96" s="341"/>
      <c r="X96" s="341"/>
      <c r="Y96" s="341"/>
      <c r="Z96" s="341"/>
    </row>
    <row r="97" ht="13.5" customHeight="1" spans="1:26">
      <c r="A97" s="341"/>
      <c r="B97" s="374"/>
      <c r="C97" s="393"/>
      <c r="D97" s="393"/>
      <c r="E97" s="393"/>
      <c r="F97" s="362"/>
      <c r="G97" s="341"/>
      <c r="H97" s="341"/>
      <c r="I97" s="341"/>
      <c r="J97" s="341"/>
      <c r="K97" s="341"/>
      <c r="L97" s="341"/>
      <c r="M97" s="341"/>
      <c r="N97" s="341"/>
      <c r="O97" s="341"/>
      <c r="P97" s="341"/>
      <c r="Q97" s="341"/>
      <c r="R97" s="341"/>
      <c r="S97" s="341"/>
      <c r="T97" s="341"/>
      <c r="U97" s="341"/>
      <c r="V97" s="341"/>
      <c r="W97" s="341"/>
      <c r="X97" s="341"/>
      <c r="Y97" s="341"/>
      <c r="Z97" s="341"/>
    </row>
    <row r="98" ht="13.5" customHeight="1" spans="1:26">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row>
    <row r="99" ht="13.5" customHeight="1" spans="1:30">
      <c r="A99" s="341"/>
      <c r="B99" s="498"/>
      <c r="C99" s="498"/>
      <c r="D99" s="498"/>
      <c r="E99" s="498"/>
      <c r="F99" s="498"/>
      <c r="G99" s="341"/>
      <c r="H99" s="341"/>
      <c r="I99" s="341"/>
      <c r="J99" s="341"/>
      <c r="K99" s="341"/>
      <c r="L99" s="341"/>
      <c r="M99" s="341"/>
      <c r="N99" s="341"/>
      <c r="O99" s="341"/>
      <c r="P99" s="341"/>
      <c r="Q99" s="341"/>
      <c r="R99" s="341"/>
      <c r="S99" s="341"/>
      <c r="T99" s="341"/>
      <c r="U99" s="341"/>
      <c r="V99" s="341"/>
      <c r="W99" s="341"/>
      <c r="X99" s="341"/>
      <c r="Y99" s="341"/>
      <c r="Z99" s="341"/>
      <c r="AC99" s="340">
        <v>1</v>
      </c>
      <c r="AD99" s="340">
        <v>8</v>
      </c>
    </row>
    <row r="100" ht="24" customHeight="1" spans="1:26">
      <c r="A100" s="341"/>
      <c r="B100" s="464" t="s">
        <v>415</v>
      </c>
      <c r="C100" s="441"/>
      <c r="D100" s="441"/>
      <c r="E100" s="441"/>
      <c r="F100" s="442"/>
      <c r="G100" s="341"/>
      <c r="H100" s="341"/>
      <c r="I100" s="341"/>
      <c r="J100" s="341"/>
      <c r="K100" s="341"/>
      <c r="L100" s="341"/>
      <c r="M100" s="341"/>
      <c r="N100" s="341"/>
      <c r="O100" s="341"/>
      <c r="P100" s="341"/>
      <c r="Q100" s="341"/>
      <c r="R100" s="341"/>
      <c r="S100" s="341"/>
      <c r="T100" s="341"/>
      <c r="U100" s="341"/>
      <c r="V100" s="341"/>
      <c r="W100" s="341"/>
      <c r="X100" s="341"/>
      <c r="Y100" s="341"/>
      <c r="Z100" s="341"/>
    </row>
    <row r="101" ht="10.5" customHeight="1" spans="1:26">
      <c r="A101" s="341"/>
      <c r="B101" s="443"/>
      <c r="C101" s="444"/>
      <c r="D101" s="444"/>
      <c r="E101" s="444"/>
      <c r="F101" s="445"/>
      <c r="G101" s="341"/>
      <c r="H101" s="341"/>
      <c r="I101" s="341"/>
      <c r="J101" s="341"/>
      <c r="K101" s="341"/>
      <c r="L101" s="341"/>
      <c r="M101" s="341"/>
      <c r="N101" s="341"/>
      <c r="O101" s="341"/>
      <c r="P101" s="341"/>
      <c r="Q101" s="341"/>
      <c r="R101" s="341"/>
      <c r="S101" s="341"/>
      <c r="T101" s="341"/>
      <c r="U101" s="341"/>
      <c r="V101" s="341"/>
      <c r="W101" s="341"/>
      <c r="X101" s="341"/>
      <c r="Y101" s="341"/>
      <c r="Z101" s="341"/>
    </row>
    <row r="102" ht="13.5" customHeight="1" spans="1:26">
      <c r="A102" s="341"/>
      <c r="B102" s="357"/>
      <c r="C102" s="446" t="s">
        <v>325</v>
      </c>
      <c r="D102" s="447"/>
      <c r="E102" s="344"/>
      <c r="F102" s="356"/>
      <c r="G102" s="341"/>
      <c r="H102" s="341"/>
      <c r="I102" s="341"/>
      <c r="J102" s="341"/>
      <c r="K102" s="341"/>
      <c r="L102" s="341"/>
      <c r="M102" s="341"/>
      <c r="N102" s="341"/>
      <c r="O102" s="341"/>
      <c r="P102" s="341"/>
      <c r="Q102" s="341"/>
      <c r="R102" s="341"/>
      <c r="S102" s="341"/>
      <c r="T102" s="341"/>
      <c r="U102" s="341"/>
      <c r="V102" s="341"/>
      <c r="W102" s="341"/>
      <c r="X102" s="341"/>
      <c r="Y102" s="341"/>
      <c r="Z102" s="341"/>
    </row>
    <row r="103" ht="10.5" customHeight="1" spans="1:26">
      <c r="A103" s="341"/>
      <c r="B103" s="360"/>
      <c r="C103" s="361"/>
      <c r="D103" s="361"/>
      <c r="E103" s="361"/>
      <c r="F103" s="362"/>
      <c r="G103" s="341"/>
      <c r="H103" s="341"/>
      <c r="I103" s="341"/>
      <c r="J103" s="341"/>
      <c r="K103" s="341"/>
      <c r="L103" s="341"/>
      <c r="M103" s="341"/>
      <c r="N103" s="341"/>
      <c r="O103" s="341"/>
      <c r="P103" s="341"/>
      <c r="Q103" s="341"/>
      <c r="R103" s="341"/>
      <c r="S103" s="341"/>
      <c r="T103" s="341"/>
      <c r="U103" s="341"/>
      <c r="V103" s="341"/>
      <c r="W103" s="341"/>
      <c r="X103" s="341"/>
      <c r="Y103" s="341"/>
      <c r="Z103" s="341"/>
    </row>
    <row r="104" ht="13.5" customHeight="1" spans="1:26">
      <c r="A104" s="341"/>
      <c r="B104" s="344"/>
      <c r="C104" s="344"/>
      <c r="D104" s="344"/>
      <c r="E104" s="344"/>
      <c r="F104" s="341"/>
      <c r="G104" s="341"/>
      <c r="H104" s="341"/>
      <c r="I104" s="341"/>
      <c r="J104" s="341"/>
      <c r="K104" s="341"/>
      <c r="L104" s="341"/>
      <c r="M104" s="341"/>
      <c r="N104" s="341"/>
      <c r="O104" s="341"/>
      <c r="P104" s="341"/>
      <c r="Q104" s="341"/>
      <c r="R104" s="341"/>
      <c r="S104" s="341"/>
      <c r="T104" s="341"/>
      <c r="U104" s="341"/>
      <c r="V104" s="341"/>
      <c r="W104" s="341"/>
      <c r="X104" s="341"/>
      <c r="Y104" s="341"/>
      <c r="Z104" s="341"/>
    </row>
    <row r="105" ht="23.25" customHeight="1" spans="1:26">
      <c r="A105" s="398"/>
      <c r="B105" s="377"/>
      <c r="C105" s="379" t="s">
        <v>416</v>
      </c>
      <c r="D105" s="379"/>
      <c r="E105" s="379"/>
      <c r="F105" s="448"/>
      <c r="G105" s="341"/>
      <c r="H105" s="341"/>
      <c r="I105" s="341"/>
      <c r="J105" s="341"/>
      <c r="K105" s="341"/>
      <c r="L105" s="341"/>
      <c r="M105" s="341"/>
      <c r="N105" s="341"/>
      <c r="O105" s="341"/>
      <c r="P105" s="341"/>
      <c r="Q105" s="341"/>
      <c r="R105" s="341"/>
      <c r="S105" s="341"/>
      <c r="T105" s="341"/>
      <c r="U105" s="341"/>
      <c r="V105" s="341"/>
      <c r="W105" s="341"/>
      <c r="X105" s="341"/>
      <c r="Y105" s="341"/>
      <c r="Z105" s="341"/>
    </row>
    <row r="106" customHeight="1" spans="1:26">
      <c r="A106" s="341"/>
      <c r="B106" s="357"/>
      <c r="C106" s="363"/>
      <c r="D106" s="341"/>
      <c r="E106" s="341"/>
      <c r="F106" s="356"/>
      <c r="G106" s="341"/>
      <c r="H106" s="341"/>
      <c r="I106" s="341"/>
      <c r="J106" s="341"/>
      <c r="K106" s="341"/>
      <c r="L106" s="341"/>
      <c r="M106" s="341"/>
      <c r="N106" s="341"/>
      <c r="O106" s="341"/>
      <c r="P106" s="341"/>
      <c r="Q106" s="341"/>
      <c r="R106" s="341"/>
      <c r="S106" s="341"/>
      <c r="T106" s="341"/>
      <c r="U106" s="341"/>
      <c r="V106" s="341"/>
      <c r="W106" s="341"/>
      <c r="X106" s="341"/>
      <c r="Y106" s="341"/>
      <c r="Z106" s="341"/>
    </row>
    <row r="107" ht="21" customHeight="1" spans="1:26">
      <c r="A107" s="341"/>
      <c r="B107" s="357"/>
      <c r="C107" s="420" t="s">
        <v>289</v>
      </c>
      <c r="D107" s="421"/>
      <c r="E107" s="421"/>
      <c r="F107" s="422"/>
      <c r="G107" s="341"/>
      <c r="H107" s="341"/>
      <c r="I107" s="341"/>
      <c r="J107" s="341">
        <v>1</v>
      </c>
      <c r="K107" s="341">
        <v>8</v>
      </c>
      <c r="L107" s="341"/>
      <c r="M107" s="341"/>
      <c r="N107" s="341"/>
      <c r="O107" s="341"/>
      <c r="P107" s="341"/>
      <c r="Q107" s="341"/>
      <c r="R107" s="341"/>
      <c r="S107" s="341"/>
      <c r="T107" s="341"/>
      <c r="U107" s="341"/>
      <c r="V107" s="341"/>
      <c r="W107" s="341"/>
      <c r="X107" s="341"/>
      <c r="Y107" s="341"/>
      <c r="Z107" s="341"/>
    </row>
    <row r="108" ht="4.5" customHeight="1" spans="1:26">
      <c r="A108" s="341"/>
      <c r="B108" s="357"/>
      <c r="C108" s="363"/>
      <c r="D108" s="341"/>
      <c r="E108" s="341"/>
      <c r="F108" s="356"/>
      <c r="G108" s="341"/>
      <c r="H108" s="341"/>
      <c r="I108" s="341"/>
      <c r="J108" s="341"/>
      <c r="K108" s="341"/>
      <c r="L108" s="341"/>
      <c r="M108" s="341"/>
      <c r="N108" s="341"/>
      <c r="O108" s="341"/>
      <c r="P108" s="341"/>
      <c r="Q108" s="341"/>
      <c r="R108" s="341"/>
      <c r="S108" s="341"/>
      <c r="T108" s="341"/>
      <c r="U108" s="341"/>
      <c r="V108" s="341"/>
      <c r="W108" s="341"/>
      <c r="X108" s="341"/>
      <c r="Y108" s="341"/>
      <c r="Z108" s="341"/>
    </row>
    <row r="109" ht="32.25" customHeight="1" spans="1:26">
      <c r="A109" s="341"/>
      <c r="B109" s="367"/>
      <c r="C109" s="368" t="s">
        <v>290</v>
      </c>
      <c r="D109" s="831" t="s">
        <v>230</v>
      </c>
      <c r="E109" s="369" t="s">
        <v>229</v>
      </c>
      <c r="F109" s="356"/>
      <c r="G109" s="341"/>
      <c r="H109" s="341"/>
      <c r="I109" s="341"/>
      <c r="J109" s="341"/>
      <c r="K109" s="341"/>
      <c r="L109" s="341"/>
      <c r="M109" s="341"/>
      <c r="N109" s="341"/>
      <c r="O109" s="341"/>
      <c r="P109" s="341"/>
      <c r="Q109" s="341"/>
      <c r="R109" s="341"/>
      <c r="S109" s="341"/>
      <c r="T109" s="341"/>
      <c r="U109" s="341"/>
      <c r="V109" s="341"/>
      <c r="W109" s="341"/>
      <c r="X109" s="341"/>
      <c r="Y109" s="341"/>
      <c r="Z109" s="341"/>
    </row>
    <row r="110" ht="21" customHeight="1" spans="1:26">
      <c r="A110" s="341"/>
      <c r="B110" s="367"/>
      <c r="C110" s="370">
        <v>1</v>
      </c>
      <c r="D110" s="833" t="s">
        <v>291</v>
      </c>
      <c r="E110" s="395" t="s">
        <v>380</v>
      </c>
      <c r="F110" s="356"/>
      <c r="G110" s="341"/>
      <c r="H110" s="341"/>
      <c r="I110" s="341"/>
      <c r="J110" s="341"/>
      <c r="K110" s="341"/>
      <c r="L110" s="341"/>
      <c r="M110" s="341"/>
      <c r="N110" s="341"/>
      <c r="O110" s="341"/>
      <c r="P110" s="341"/>
      <c r="Q110" s="341"/>
      <c r="R110" s="341"/>
      <c r="S110" s="341"/>
      <c r="T110" s="341"/>
      <c r="U110" s="341"/>
      <c r="V110" s="341"/>
      <c r="W110" s="341"/>
      <c r="X110" s="341"/>
      <c r="Y110" s="341"/>
      <c r="Z110" s="341"/>
    </row>
    <row r="111" ht="21" customHeight="1" spans="1:26">
      <c r="A111" s="341"/>
      <c r="B111" s="367"/>
      <c r="C111" s="370">
        <v>4</v>
      </c>
      <c r="D111" s="833" t="s">
        <v>295</v>
      </c>
      <c r="E111" s="373"/>
      <c r="F111" s="356"/>
      <c r="G111" s="341"/>
      <c r="H111" s="341"/>
      <c r="I111" s="341"/>
      <c r="J111" s="341"/>
      <c r="K111" s="341"/>
      <c r="L111" s="341"/>
      <c r="M111" s="341"/>
      <c r="N111" s="341"/>
      <c r="O111" s="341"/>
      <c r="P111" s="341"/>
      <c r="Q111" s="341"/>
      <c r="R111" s="341"/>
      <c r="S111" s="341"/>
      <c r="T111" s="341"/>
      <c r="U111" s="341"/>
      <c r="V111" s="341"/>
      <c r="W111" s="341"/>
      <c r="X111" s="341"/>
      <c r="Y111" s="341"/>
      <c r="Z111" s="341"/>
    </row>
    <row r="112" ht="13.5" customHeight="1" spans="1:26">
      <c r="A112" s="341"/>
      <c r="B112" s="374"/>
      <c r="C112" s="393"/>
      <c r="D112" s="393"/>
      <c r="E112" s="393"/>
      <c r="F112" s="362"/>
      <c r="G112" s="341"/>
      <c r="H112" s="341"/>
      <c r="I112" s="341"/>
      <c r="J112" s="341"/>
      <c r="K112" s="341"/>
      <c r="L112" s="341"/>
      <c r="M112" s="341"/>
      <c r="N112" s="341"/>
      <c r="O112" s="341"/>
      <c r="P112" s="341"/>
      <c r="Q112" s="341"/>
      <c r="R112" s="341"/>
      <c r="S112" s="341"/>
      <c r="T112" s="341"/>
      <c r="U112" s="341"/>
      <c r="V112" s="341"/>
      <c r="W112" s="341"/>
      <c r="X112" s="341"/>
      <c r="Y112" s="341"/>
      <c r="Z112" s="341"/>
    </row>
    <row r="113" ht="13.5" customHeight="1" spans="1:26">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row>
    <row r="114" ht="13.5" customHeight="1" spans="1:30">
      <c r="A114" s="341"/>
      <c r="B114" s="377"/>
      <c r="C114" s="379" t="s">
        <v>417</v>
      </c>
      <c r="D114" s="379"/>
      <c r="E114" s="379"/>
      <c r="F114" s="448"/>
      <c r="G114" s="341"/>
      <c r="H114" s="341"/>
      <c r="I114" s="341"/>
      <c r="J114" s="341"/>
      <c r="K114" s="341"/>
      <c r="L114" s="341"/>
      <c r="M114" s="341"/>
      <c r="N114" s="341"/>
      <c r="O114" s="341"/>
      <c r="P114" s="341"/>
      <c r="Q114" s="341"/>
      <c r="R114" s="341"/>
      <c r="S114" s="341"/>
      <c r="T114" s="341"/>
      <c r="U114" s="341"/>
      <c r="V114" s="341"/>
      <c r="W114" s="341"/>
      <c r="X114" s="341"/>
      <c r="Y114" s="341"/>
      <c r="Z114" s="341"/>
      <c r="AC114" s="340">
        <v>2</v>
      </c>
      <c r="AD114" s="340">
        <v>9</v>
      </c>
    </row>
    <row r="115" ht="13.5" customHeight="1" spans="1:26">
      <c r="A115" s="341"/>
      <c r="B115" s="357"/>
      <c r="C115" s="363"/>
      <c r="D115" s="341"/>
      <c r="E115" s="341"/>
      <c r="F115" s="356"/>
      <c r="G115" s="341"/>
      <c r="H115" s="341"/>
      <c r="I115" s="341"/>
      <c r="J115" s="341"/>
      <c r="K115" s="341"/>
      <c r="L115" s="341"/>
      <c r="M115" s="341"/>
      <c r="N115" s="341"/>
      <c r="O115" s="341"/>
      <c r="P115" s="341"/>
      <c r="Q115" s="341"/>
      <c r="R115" s="341"/>
      <c r="S115" s="341"/>
      <c r="T115" s="341"/>
      <c r="U115" s="341"/>
      <c r="V115" s="341"/>
      <c r="W115" s="341"/>
      <c r="X115" s="341"/>
      <c r="Y115" s="341"/>
      <c r="Z115" s="341"/>
    </row>
    <row r="116" ht="21.75" customHeight="1" spans="1:26">
      <c r="A116" s="341"/>
      <c r="B116" s="357"/>
      <c r="C116" s="420" t="s">
        <v>289</v>
      </c>
      <c r="D116" s="421"/>
      <c r="E116" s="422"/>
      <c r="F116" s="356"/>
      <c r="G116" s="341"/>
      <c r="H116" s="341"/>
      <c r="I116" s="341"/>
      <c r="J116" s="341">
        <v>2</v>
      </c>
      <c r="K116" s="341">
        <v>9</v>
      </c>
      <c r="L116" s="341"/>
      <c r="M116" s="341"/>
      <c r="N116" s="341"/>
      <c r="O116" s="341"/>
      <c r="P116" s="341"/>
      <c r="Q116" s="341"/>
      <c r="R116" s="341"/>
      <c r="S116" s="341"/>
      <c r="T116" s="341"/>
      <c r="U116" s="341"/>
      <c r="V116" s="341"/>
      <c r="W116" s="341"/>
      <c r="X116" s="341"/>
      <c r="Y116" s="341"/>
      <c r="Z116" s="341"/>
    </row>
    <row r="117" ht="4.5" customHeight="1" spans="1:26">
      <c r="A117" s="341"/>
      <c r="B117" s="357"/>
      <c r="C117" s="363"/>
      <c r="D117" s="341"/>
      <c r="E117" s="341"/>
      <c r="F117" s="356"/>
      <c r="G117" s="341"/>
      <c r="H117" s="341"/>
      <c r="I117" s="341"/>
      <c r="J117" s="341"/>
      <c r="K117" s="341"/>
      <c r="L117" s="341"/>
      <c r="M117" s="341"/>
      <c r="N117" s="341"/>
      <c r="O117" s="341"/>
      <c r="P117" s="341"/>
      <c r="Q117" s="341"/>
      <c r="R117" s="341"/>
      <c r="S117" s="341"/>
      <c r="T117" s="341"/>
      <c r="U117" s="341"/>
      <c r="V117" s="341"/>
      <c r="W117" s="341"/>
      <c r="X117" s="341"/>
      <c r="Y117" s="341"/>
      <c r="Z117" s="341"/>
    </row>
    <row r="118" ht="13.5" customHeight="1" spans="1:26">
      <c r="A118" s="341"/>
      <c r="B118" s="367"/>
      <c r="C118" s="368" t="s">
        <v>290</v>
      </c>
      <c r="D118" s="831" t="s">
        <v>230</v>
      </c>
      <c r="E118" s="369" t="s">
        <v>229</v>
      </c>
      <c r="F118" s="356"/>
      <c r="G118" s="341"/>
      <c r="H118" s="341"/>
      <c r="I118" s="341"/>
      <c r="J118" s="341"/>
      <c r="K118" s="341"/>
      <c r="L118" s="341"/>
      <c r="M118" s="341"/>
      <c r="N118" s="341"/>
      <c r="O118" s="341"/>
      <c r="P118" s="341"/>
      <c r="Q118" s="341"/>
      <c r="R118" s="341"/>
      <c r="S118" s="341"/>
      <c r="T118" s="341"/>
      <c r="U118" s="341"/>
      <c r="V118" s="341"/>
      <c r="W118" s="341"/>
      <c r="X118" s="341"/>
      <c r="Y118" s="341"/>
      <c r="Z118" s="341"/>
    </row>
    <row r="119" ht="21" customHeight="1" spans="1:26">
      <c r="A119" s="341"/>
      <c r="B119" s="367"/>
      <c r="C119" s="370">
        <v>1</v>
      </c>
      <c r="D119" s="833" t="s">
        <v>291</v>
      </c>
      <c r="E119" s="395" t="s">
        <v>380</v>
      </c>
      <c r="F119" s="356"/>
      <c r="G119" s="341"/>
      <c r="H119" s="341"/>
      <c r="I119" s="341"/>
      <c r="J119" s="341"/>
      <c r="K119" s="341"/>
      <c r="L119" s="341"/>
      <c r="M119" s="341"/>
      <c r="N119" s="341"/>
      <c r="O119" s="341"/>
      <c r="P119" s="341"/>
      <c r="Q119" s="341"/>
      <c r="R119" s="341"/>
      <c r="S119" s="341"/>
      <c r="T119" s="341"/>
      <c r="U119" s="341"/>
      <c r="V119" s="341"/>
      <c r="W119" s="341"/>
      <c r="X119" s="341"/>
      <c r="Y119" s="341"/>
      <c r="Z119" s="341"/>
    </row>
    <row r="120" ht="21" customHeight="1" spans="1:26">
      <c r="A120" s="341"/>
      <c r="B120" s="367"/>
      <c r="C120" s="370">
        <v>4</v>
      </c>
      <c r="D120" s="833" t="s">
        <v>295</v>
      </c>
      <c r="E120" s="373"/>
      <c r="F120" s="356"/>
      <c r="G120" s="341"/>
      <c r="H120" s="341"/>
      <c r="I120" s="341"/>
      <c r="J120" s="341"/>
      <c r="K120" s="341"/>
      <c r="L120" s="341"/>
      <c r="M120" s="341"/>
      <c r="N120" s="341"/>
      <c r="O120" s="341"/>
      <c r="P120" s="341"/>
      <c r="Q120" s="341"/>
      <c r="R120" s="341"/>
      <c r="S120" s="341"/>
      <c r="T120" s="341"/>
      <c r="U120" s="341"/>
      <c r="V120" s="341"/>
      <c r="W120" s="341"/>
      <c r="X120" s="341"/>
      <c r="Y120" s="341"/>
      <c r="Z120" s="341"/>
    </row>
    <row r="121" ht="13.5" customHeight="1" spans="1:26">
      <c r="A121" s="341"/>
      <c r="B121" s="374"/>
      <c r="C121" s="393"/>
      <c r="D121" s="393"/>
      <c r="E121" s="393"/>
      <c r="F121" s="362"/>
      <c r="G121" s="341"/>
      <c r="H121" s="341"/>
      <c r="I121" s="341"/>
      <c r="J121" s="341"/>
      <c r="K121" s="341"/>
      <c r="L121" s="341"/>
      <c r="M121" s="341"/>
      <c r="N121" s="341"/>
      <c r="O121" s="341"/>
      <c r="P121" s="341"/>
      <c r="Q121" s="341"/>
      <c r="R121" s="341"/>
      <c r="S121" s="341"/>
      <c r="T121" s="341"/>
      <c r="U121" s="341"/>
      <c r="V121" s="341"/>
      <c r="W121" s="341"/>
      <c r="X121" s="341"/>
      <c r="Y121" s="341"/>
      <c r="Z121" s="341"/>
    </row>
    <row r="122" ht="13.5" customHeight="1" spans="1:26">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row>
    <row r="123" ht="13.5" customHeight="1" spans="1:30">
      <c r="A123" s="341"/>
      <c r="B123" s="377"/>
      <c r="C123" s="379" t="s">
        <v>418</v>
      </c>
      <c r="D123" s="379"/>
      <c r="E123" s="379"/>
      <c r="F123" s="448"/>
      <c r="G123" s="341"/>
      <c r="H123" s="341"/>
      <c r="I123" s="341"/>
      <c r="J123" s="341"/>
      <c r="K123" s="341"/>
      <c r="L123" s="341"/>
      <c r="M123" s="341"/>
      <c r="N123" s="341"/>
      <c r="O123" s="341"/>
      <c r="P123" s="341"/>
      <c r="Q123" s="341"/>
      <c r="R123" s="341"/>
      <c r="S123" s="341"/>
      <c r="T123" s="341"/>
      <c r="U123" s="341"/>
      <c r="V123" s="341"/>
      <c r="W123" s="341"/>
      <c r="X123" s="341"/>
      <c r="Y123" s="341"/>
      <c r="Z123" s="341"/>
      <c r="AC123" s="340">
        <v>3</v>
      </c>
      <c r="AD123" s="340">
        <v>10</v>
      </c>
    </row>
    <row r="124" ht="13.5" customHeight="1" spans="1:26">
      <c r="A124" s="341"/>
      <c r="B124" s="357"/>
      <c r="C124" s="363"/>
      <c r="D124" s="341"/>
      <c r="E124" s="341"/>
      <c r="F124" s="356"/>
      <c r="G124" s="341"/>
      <c r="H124" s="341"/>
      <c r="I124" s="341"/>
      <c r="J124" s="341"/>
      <c r="K124" s="341"/>
      <c r="L124" s="341"/>
      <c r="M124" s="341"/>
      <c r="N124" s="341"/>
      <c r="O124" s="341"/>
      <c r="P124" s="341"/>
      <c r="Q124" s="341"/>
      <c r="R124" s="341"/>
      <c r="S124" s="341"/>
      <c r="T124" s="341"/>
      <c r="U124" s="341"/>
      <c r="V124" s="341"/>
      <c r="W124" s="341"/>
      <c r="X124" s="341"/>
      <c r="Y124" s="341"/>
      <c r="Z124" s="341"/>
    </row>
    <row r="125" ht="26.25" customHeight="1" spans="1:26">
      <c r="A125" s="341"/>
      <c r="B125" s="357"/>
      <c r="C125" s="420" t="s">
        <v>289</v>
      </c>
      <c r="D125" s="421"/>
      <c r="E125" s="422"/>
      <c r="F125" s="356"/>
      <c r="G125" s="341"/>
      <c r="H125" s="341"/>
      <c r="I125" s="341"/>
      <c r="J125" s="341">
        <v>3</v>
      </c>
      <c r="K125" s="341">
        <v>10</v>
      </c>
      <c r="L125" s="341"/>
      <c r="M125" s="341"/>
      <c r="N125" s="341"/>
      <c r="O125" s="341"/>
      <c r="P125" s="341"/>
      <c r="Q125" s="341"/>
      <c r="R125" s="341"/>
      <c r="S125" s="341"/>
      <c r="T125" s="341"/>
      <c r="U125" s="341"/>
      <c r="V125" s="341"/>
      <c r="W125" s="341"/>
      <c r="X125" s="341"/>
      <c r="Y125" s="341"/>
      <c r="Z125" s="341"/>
    </row>
    <row r="126" ht="4.5" customHeight="1" spans="1:26">
      <c r="A126" s="341"/>
      <c r="B126" s="357"/>
      <c r="C126" s="363"/>
      <c r="D126" s="341"/>
      <c r="E126" s="341"/>
      <c r="F126" s="356"/>
      <c r="G126" s="341"/>
      <c r="H126" s="341"/>
      <c r="I126" s="341"/>
      <c r="J126" s="341"/>
      <c r="K126" s="341"/>
      <c r="L126" s="341"/>
      <c r="M126" s="341"/>
      <c r="N126" s="341"/>
      <c r="O126" s="341"/>
      <c r="P126" s="341"/>
      <c r="Q126" s="341"/>
      <c r="R126" s="341"/>
      <c r="S126" s="341"/>
      <c r="T126" s="341"/>
      <c r="U126" s="341"/>
      <c r="V126" s="341"/>
      <c r="W126" s="341"/>
      <c r="X126" s="341"/>
      <c r="Y126" s="341"/>
      <c r="Z126" s="341"/>
    </row>
    <row r="127" ht="13.5" customHeight="1" spans="1:26">
      <c r="A127" s="341"/>
      <c r="B127" s="367"/>
      <c r="C127" s="368" t="s">
        <v>290</v>
      </c>
      <c r="D127" s="831" t="s">
        <v>230</v>
      </c>
      <c r="E127" s="369" t="s">
        <v>229</v>
      </c>
      <c r="F127" s="356"/>
      <c r="G127" s="341"/>
      <c r="H127" s="341"/>
      <c r="I127" s="341"/>
      <c r="J127" s="341"/>
      <c r="K127" s="341"/>
      <c r="L127" s="341"/>
      <c r="M127" s="341"/>
      <c r="N127" s="341"/>
      <c r="O127" s="341"/>
      <c r="P127" s="341"/>
      <c r="Q127" s="341"/>
      <c r="R127" s="341"/>
      <c r="S127" s="341"/>
      <c r="T127" s="341"/>
      <c r="U127" s="341"/>
      <c r="V127" s="341"/>
      <c r="W127" s="341"/>
      <c r="X127" s="341"/>
      <c r="Y127" s="341"/>
      <c r="Z127" s="341"/>
    </row>
    <row r="128" ht="21" customHeight="1" spans="1:26">
      <c r="A128" s="341"/>
      <c r="B128" s="367"/>
      <c r="C128" s="370">
        <v>1</v>
      </c>
      <c r="D128" s="833" t="s">
        <v>291</v>
      </c>
      <c r="E128" s="395" t="s">
        <v>380</v>
      </c>
      <c r="F128" s="356"/>
      <c r="G128" s="341"/>
      <c r="H128" s="341"/>
      <c r="I128" s="341"/>
      <c r="J128" s="341"/>
      <c r="K128" s="341"/>
      <c r="L128" s="341"/>
      <c r="M128" s="341"/>
      <c r="N128" s="341"/>
      <c r="O128" s="341"/>
      <c r="P128" s="341"/>
      <c r="Q128" s="341"/>
      <c r="R128" s="341"/>
      <c r="S128" s="341"/>
      <c r="T128" s="341"/>
      <c r="U128" s="341"/>
      <c r="V128" s="341"/>
      <c r="W128" s="341"/>
      <c r="X128" s="341"/>
      <c r="Y128" s="341"/>
      <c r="Z128" s="341"/>
    </row>
    <row r="129" ht="21" customHeight="1" spans="1:26">
      <c r="A129" s="341"/>
      <c r="B129" s="367"/>
      <c r="C129" s="370">
        <v>4</v>
      </c>
      <c r="D129" s="833" t="s">
        <v>295</v>
      </c>
      <c r="E129" s="373"/>
      <c r="F129" s="356"/>
      <c r="G129" s="341"/>
      <c r="H129" s="341"/>
      <c r="I129" s="341"/>
      <c r="J129" s="341"/>
      <c r="K129" s="341"/>
      <c r="L129" s="341"/>
      <c r="M129" s="341"/>
      <c r="N129" s="341"/>
      <c r="O129" s="341"/>
      <c r="P129" s="341"/>
      <c r="Q129" s="341"/>
      <c r="R129" s="341"/>
      <c r="S129" s="341"/>
      <c r="T129" s="341"/>
      <c r="U129" s="341"/>
      <c r="V129" s="341"/>
      <c r="W129" s="341"/>
      <c r="X129" s="341"/>
      <c r="Y129" s="341"/>
      <c r="Z129" s="341"/>
    </row>
    <row r="130" ht="13.5" customHeight="1" spans="1:26">
      <c r="A130" s="341"/>
      <c r="B130" s="374"/>
      <c r="C130" s="393"/>
      <c r="D130" s="393"/>
      <c r="E130" s="393"/>
      <c r="F130" s="362"/>
      <c r="G130" s="341"/>
      <c r="H130" s="341"/>
      <c r="I130" s="341"/>
      <c r="J130" s="341"/>
      <c r="K130" s="341"/>
      <c r="L130" s="341"/>
      <c r="M130" s="341"/>
      <c r="N130" s="341"/>
      <c r="O130" s="341"/>
      <c r="P130" s="341"/>
      <c r="Q130" s="341"/>
      <c r="R130" s="341"/>
      <c r="S130" s="341"/>
      <c r="T130" s="341"/>
      <c r="U130" s="341"/>
      <c r="V130" s="341"/>
      <c r="W130" s="341"/>
      <c r="X130" s="341"/>
      <c r="Y130" s="341"/>
      <c r="Z130" s="341"/>
    </row>
    <row r="131" ht="13.5" customHeight="1" spans="1:26">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row>
    <row r="132" ht="13.5" customHeight="1" spans="1:26">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row>
    <row r="133" ht="21" customHeight="1" spans="1:30">
      <c r="A133" s="341"/>
      <c r="B133" s="377"/>
      <c r="C133" s="449" t="s">
        <v>419</v>
      </c>
      <c r="D133" s="382"/>
      <c r="E133" s="382"/>
      <c r="F133" s="448"/>
      <c r="G133" s="341"/>
      <c r="H133" s="341"/>
      <c r="I133" s="341"/>
      <c r="J133" s="341"/>
      <c r="K133" s="341"/>
      <c r="L133" s="341"/>
      <c r="M133" s="341"/>
      <c r="N133" s="341"/>
      <c r="O133" s="341"/>
      <c r="P133" s="341"/>
      <c r="Q133" s="341"/>
      <c r="R133" s="341"/>
      <c r="S133" s="341"/>
      <c r="T133" s="341"/>
      <c r="U133" s="341"/>
      <c r="V133" s="341"/>
      <c r="W133" s="341"/>
      <c r="X133" s="341"/>
      <c r="Y133" s="341"/>
      <c r="Z133" s="341"/>
      <c r="AC133" s="340">
        <v>4</v>
      </c>
      <c r="AD133" s="340">
        <v>11</v>
      </c>
    </row>
    <row r="134" ht="13.5" customHeight="1" spans="1:26">
      <c r="A134" s="341"/>
      <c r="B134" s="357"/>
      <c r="C134" s="363"/>
      <c r="D134" s="341"/>
      <c r="E134" s="341"/>
      <c r="F134" s="356"/>
      <c r="G134" s="341"/>
      <c r="H134" s="341"/>
      <c r="I134" s="341"/>
      <c r="J134" s="341"/>
      <c r="K134" s="341"/>
      <c r="L134" s="341"/>
      <c r="M134" s="341"/>
      <c r="N134" s="341"/>
      <c r="O134" s="341"/>
      <c r="P134" s="341"/>
      <c r="Q134" s="341"/>
      <c r="R134" s="341"/>
      <c r="S134" s="341"/>
      <c r="T134" s="341"/>
      <c r="U134" s="341"/>
      <c r="V134" s="341"/>
      <c r="W134" s="341"/>
      <c r="X134" s="341"/>
      <c r="Y134" s="341"/>
      <c r="Z134" s="341"/>
    </row>
    <row r="135" ht="21" customHeight="1" spans="1:26">
      <c r="A135" s="341"/>
      <c r="B135" s="357"/>
      <c r="C135" s="420" t="s">
        <v>289</v>
      </c>
      <c r="D135" s="421"/>
      <c r="E135" s="422"/>
      <c r="F135" s="356"/>
      <c r="G135" s="341"/>
      <c r="H135" s="341"/>
      <c r="I135" s="341"/>
      <c r="J135" s="341">
        <v>4</v>
      </c>
      <c r="K135" s="341">
        <v>11</v>
      </c>
      <c r="L135" s="341"/>
      <c r="M135" s="341"/>
      <c r="N135" s="341"/>
      <c r="O135" s="341"/>
      <c r="P135" s="341"/>
      <c r="Q135" s="341"/>
      <c r="R135" s="341"/>
      <c r="S135" s="341"/>
      <c r="T135" s="341"/>
      <c r="U135" s="341"/>
      <c r="V135" s="341"/>
      <c r="W135" s="341"/>
      <c r="X135" s="341"/>
      <c r="Y135" s="341"/>
      <c r="Z135" s="341"/>
    </row>
    <row r="136" ht="4.5" customHeight="1" spans="1:26">
      <c r="A136" s="341"/>
      <c r="B136" s="357"/>
      <c r="C136" s="363"/>
      <c r="D136" s="341"/>
      <c r="E136" s="341"/>
      <c r="F136" s="356"/>
      <c r="G136" s="341"/>
      <c r="H136" s="341"/>
      <c r="I136" s="341"/>
      <c r="J136" s="341"/>
      <c r="K136" s="341"/>
      <c r="L136" s="341"/>
      <c r="M136" s="341"/>
      <c r="N136" s="341"/>
      <c r="O136" s="341"/>
      <c r="P136" s="341"/>
      <c r="Q136" s="341"/>
      <c r="R136" s="341"/>
      <c r="S136" s="341"/>
      <c r="T136" s="341"/>
      <c r="U136" s="341"/>
      <c r="V136" s="341"/>
      <c r="W136" s="341"/>
      <c r="X136" s="341"/>
      <c r="Y136" s="341"/>
      <c r="Z136" s="341"/>
    </row>
    <row r="137" ht="13.5" customHeight="1" spans="1:26">
      <c r="A137" s="341"/>
      <c r="B137" s="367"/>
      <c r="C137" s="368" t="s">
        <v>290</v>
      </c>
      <c r="D137" s="831" t="s">
        <v>230</v>
      </c>
      <c r="E137" s="369" t="s">
        <v>229</v>
      </c>
      <c r="F137" s="356"/>
      <c r="G137" s="341"/>
      <c r="H137" s="341"/>
      <c r="I137" s="341"/>
      <c r="J137" s="341"/>
      <c r="K137" s="341"/>
      <c r="L137" s="341"/>
      <c r="M137" s="341"/>
      <c r="N137" s="341"/>
      <c r="O137" s="341"/>
      <c r="P137" s="341"/>
      <c r="Q137" s="341"/>
      <c r="R137" s="341"/>
      <c r="S137" s="341"/>
      <c r="T137" s="341"/>
      <c r="U137" s="341"/>
      <c r="V137" s="341"/>
      <c r="W137" s="341"/>
      <c r="X137" s="341"/>
      <c r="Y137" s="341"/>
      <c r="Z137" s="341"/>
    </row>
    <row r="138" ht="21" customHeight="1" spans="1:26">
      <c r="A138" s="341"/>
      <c r="B138" s="367"/>
      <c r="C138" s="370">
        <v>1</v>
      </c>
      <c r="D138" s="833" t="s">
        <v>295</v>
      </c>
      <c r="E138" s="395" t="s">
        <v>380</v>
      </c>
      <c r="F138" s="356"/>
      <c r="G138" s="341"/>
      <c r="H138" s="341"/>
      <c r="I138" s="341"/>
      <c r="J138" s="341"/>
      <c r="K138" s="341"/>
      <c r="L138" s="341"/>
      <c r="M138" s="341"/>
      <c r="N138" s="341"/>
      <c r="O138" s="341"/>
      <c r="P138" s="341"/>
      <c r="Q138" s="341"/>
      <c r="R138" s="341"/>
      <c r="S138" s="341"/>
      <c r="T138" s="341"/>
      <c r="U138" s="341"/>
      <c r="V138" s="341"/>
      <c r="W138" s="341"/>
      <c r="X138" s="341"/>
      <c r="Y138" s="341"/>
      <c r="Z138" s="341"/>
    </row>
    <row r="139" ht="21" customHeight="1" spans="1:26">
      <c r="A139" s="341"/>
      <c r="B139" s="367"/>
      <c r="C139" s="370">
        <v>4</v>
      </c>
      <c r="D139" s="833" t="s">
        <v>291</v>
      </c>
      <c r="E139" s="373"/>
      <c r="F139" s="356"/>
      <c r="G139" s="341"/>
      <c r="H139" s="341"/>
      <c r="I139" s="341"/>
      <c r="J139" s="341"/>
      <c r="K139" s="341"/>
      <c r="L139" s="341"/>
      <c r="M139" s="341"/>
      <c r="N139" s="341"/>
      <c r="O139" s="341"/>
      <c r="P139" s="341"/>
      <c r="Q139" s="341"/>
      <c r="R139" s="341"/>
      <c r="S139" s="341"/>
      <c r="T139" s="341"/>
      <c r="U139" s="341"/>
      <c r="V139" s="341"/>
      <c r="W139" s="341"/>
      <c r="X139" s="341"/>
      <c r="Y139" s="341"/>
      <c r="Z139" s="341"/>
    </row>
    <row r="140" ht="13.5" customHeight="1" spans="1:26">
      <c r="A140" s="341"/>
      <c r="B140" s="374"/>
      <c r="C140" s="393"/>
      <c r="D140" s="393"/>
      <c r="E140" s="393"/>
      <c r="F140" s="362"/>
      <c r="G140" s="341"/>
      <c r="H140" s="341"/>
      <c r="I140" s="341"/>
      <c r="J140" s="341"/>
      <c r="K140" s="341"/>
      <c r="L140" s="341"/>
      <c r="M140" s="341"/>
      <c r="N140" s="341"/>
      <c r="O140" s="341"/>
      <c r="P140" s="341"/>
      <c r="Q140" s="341"/>
      <c r="R140" s="341"/>
      <c r="S140" s="341"/>
      <c r="T140" s="341"/>
      <c r="U140" s="341"/>
      <c r="V140" s="341"/>
      <c r="W140" s="341"/>
      <c r="X140" s="341"/>
      <c r="Y140" s="341"/>
      <c r="Z140" s="341"/>
    </row>
    <row r="141" ht="13.5" customHeight="1"/>
    <row r="142" ht="13.5" customHeight="1" spans="1:30">
      <c r="A142" s="341"/>
      <c r="B142" s="464" t="s">
        <v>420</v>
      </c>
      <c r="C142" s="441"/>
      <c r="D142" s="441"/>
      <c r="E142" s="441"/>
      <c r="F142" s="442"/>
      <c r="G142" s="341"/>
      <c r="H142" s="341"/>
      <c r="I142" s="341"/>
      <c r="J142" s="341"/>
      <c r="K142" s="341"/>
      <c r="L142" s="341"/>
      <c r="M142" s="341"/>
      <c r="N142" s="341"/>
      <c r="O142" s="341"/>
      <c r="P142" s="341"/>
      <c r="Q142" s="341"/>
      <c r="R142" s="341"/>
      <c r="S142" s="341"/>
      <c r="T142" s="341"/>
      <c r="U142" s="341"/>
      <c r="V142" s="341"/>
      <c r="W142" s="341"/>
      <c r="X142" s="341"/>
      <c r="Y142" s="341"/>
      <c r="Z142" s="341"/>
      <c r="AC142" s="340">
        <v>1</v>
      </c>
      <c r="AD142" s="340">
        <v>12</v>
      </c>
    </row>
    <row r="143" ht="13.5" customHeight="1" spans="1:26">
      <c r="A143" s="341"/>
      <c r="B143" s="377"/>
      <c r="C143" s="379" t="s">
        <v>421</v>
      </c>
      <c r="D143" s="379"/>
      <c r="E143" s="379"/>
      <c r="F143" s="380"/>
      <c r="G143" s="341"/>
      <c r="H143" s="341"/>
      <c r="I143" s="341"/>
      <c r="J143" s="341"/>
      <c r="K143" s="341"/>
      <c r="L143" s="341"/>
      <c r="M143" s="341"/>
      <c r="N143" s="341"/>
      <c r="O143" s="341"/>
      <c r="P143" s="341"/>
      <c r="Q143" s="341"/>
      <c r="R143" s="341"/>
      <c r="S143" s="341"/>
      <c r="T143" s="341"/>
      <c r="U143" s="341"/>
      <c r="V143" s="341"/>
      <c r="W143" s="341"/>
      <c r="X143" s="341"/>
      <c r="Y143" s="341"/>
      <c r="Z143" s="341"/>
    </row>
    <row r="144" ht="17.25" customHeight="1" spans="1:26">
      <c r="A144" s="341"/>
      <c r="B144" s="357"/>
      <c r="C144" s="363"/>
      <c r="D144" s="341"/>
      <c r="E144" s="341"/>
      <c r="F144" s="356"/>
      <c r="G144" s="341"/>
      <c r="H144" s="341"/>
      <c r="I144" s="341"/>
      <c r="J144" s="341"/>
      <c r="K144" s="341"/>
      <c r="L144" s="341"/>
      <c r="M144" s="341"/>
      <c r="N144" s="341"/>
      <c r="O144" s="341"/>
      <c r="P144" s="341"/>
      <c r="Q144" s="341"/>
      <c r="R144" s="341"/>
      <c r="S144" s="341"/>
      <c r="T144" s="341"/>
      <c r="U144" s="341"/>
      <c r="V144" s="341"/>
      <c r="W144" s="341"/>
      <c r="X144" s="341"/>
      <c r="Y144" s="341"/>
      <c r="Z144" s="341"/>
    </row>
    <row r="145" ht="21" customHeight="1" spans="1:26">
      <c r="A145" s="341"/>
      <c r="B145" s="357"/>
      <c r="C145" s="364" t="s">
        <v>289</v>
      </c>
      <c r="D145" s="365"/>
      <c r="E145" s="366"/>
      <c r="F145" s="356"/>
      <c r="G145" s="341"/>
      <c r="H145" s="341"/>
      <c r="I145" s="341"/>
      <c r="J145" s="341">
        <v>3</v>
      </c>
      <c r="K145" s="341">
        <v>3</v>
      </c>
      <c r="L145" s="341"/>
      <c r="M145" s="341"/>
      <c r="N145" s="341"/>
      <c r="O145" s="341"/>
      <c r="P145" s="341"/>
      <c r="Q145" s="341"/>
      <c r="R145" s="341"/>
      <c r="S145" s="341"/>
      <c r="T145" s="341"/>
      <c r="U145" s="341"/>
      <c r="V145" s="341"/>
      <c r="W145" s="341"/>
      <c r="X145" s="341"/>
      <c r="Y145" s="341"/>
      <c r="Z145" s="341"/>
    </row>
    <row r="146" ht="6" customHeight="1" spans="1:26">
      <c r="A146" s="341"/>
      <c r="B146" s="357"/>
      <c r="C146" s="363"/>
      <c r="D146" s="341"/>
      <c r="E146" s="341"/>
      <c r="F146" s="356"/>
      <c r="G146" s="341"/>
      <c r="H146" s="341"/>
      <c r="I146" s="341"/>
      <c r="J146" s="341"/>
      <c r="K146" s="341"/>
      <c r="L146" s="341"/>
      <c r="M146" s="341"/>
      <c r="N146" s="341"/>
      <c r="O146" s="341"/>
      <c r="P146" s="341"/>
      <c r="Q146" s="341"/>
      <c r="R146" s="341"/>
      <c r="S146" s="341"/>
      <c r="T146" s="341"/>
      <c r="U146" s="341"/>
      <c r="V146" s="341"/>
      <c r="W146" s="341"/>
      <c r="X146" s="341"/>
      <c r="Y146" s="341"/>
      <c r="Z146" s="341"/>
    </row>
    <row r="147" ht="13.5" customHeight="1" spans="1:26">
      <c r="A147" s="341"/>
      <c r="B147" s="367"/>
      <c r="C147" s="368" t="s">
        <v>290</v>
      </c>
      <c r="D147" s="831" t="s">
        <v>230</v>
      </c>
      <c r="E147" s="369" t="s">
        <v>229</v>
      </c>
      <c r="F147" s="356"/>
      <c r="G147" s="341"/>
      <c r="H147" s="341"/>
      <c r="I147" s="341"/>
      <c r="J147" s="341"/>
      <c r="K147" s="341"/>
      <c r="L147" s="341"/>
      <c r="M147" s="341"/>
      <c r="N147" s="341"/>
      <c r="O147" s="341"/>
      <c r="P147" s="341"/>
      <c r="Q147" s="341"/>
      <c r="R147" s="341"/>
      <c r="S147" s="341"/>
      <c r="T147" s="341"/>
      <c r="U147" s="341"/>
      <c r="V147" s="341"/>
      <c r="W147" s="341"/>
      <c r="X147" s="341"/>
      <c r="Y147" s="341"/>
      <c r="Z147" s="341"/>
    </row>
    <row r="148" ht="21" customHeight="1" spans="1:26">
      <c r="A148" s="341"/>
      <c r="B148" s="367"/>
      <c r="C148" s="370">
        <v>1</v>
      </c>
      <c r="D148" s="832" t="s">
        <v>291</v>
      </c>
      <c r="E148" s="372" t="s">
        <v>422</v>
      </c>
      <c r="F148" s="356"/>
      <c r="G148" s="341"/>
      <c r="H148" s="341"/>
      <c r="I148" s="341"/>
      <c r="J148" s="341"/>
      <c r="K148" s="341"/>
      <c r="L148" s="341"/>
      <c r="M148" s="341"/>
      <c r="N148" s="341"/>
      <c r="O148" s="341"/>
      <c r="P148" s="341"/>
      <c r="Q148" s="341"/>
      <c r="R148" s="341"/>
      <c r="S148" s="341"/>
      <c r="T148" s="341"/>
      <c r="U148" s="341"/>
      <c r="V148" s="341"/>
      <c r="W148" s="341"/>
      <c r="X148" s="341"/>
      <c r="Y148" s="341"/>
      <c r="Z148" s="341"/>
    </row>
    <row r="149" ht="21" customHeight="1" spans="1:26">
      <c r="A149" s="341"/>
      <c r="B149" s="367"/>
      <c r="C149" s="370">
        <v>2</v>
      </c>
      <c r="D149" s="832" t="s">
        <v>423</v>
      </c>
      <c r="E149" s="384"/>
      <c r="F149" s="356"/>
      <c r="G149" s="341"/>
      <c r="H149" s="341"/>
      <c r="I149" s="341"/>
      <c r="J149" s="341"/>
      <c r="K149" s="341"/>
      <c r="L149" s="341"/>
      <c r="M149" s="341"/>
      <c r="N149" s="341"/>
      <c r="O149" s="341"/>
      <c r="P149" s="341"/>
      <c r="Q149" s="341"/>
      <c r="R149" s="341"/>
      <c r="S149" s="341"/>
      <c r="T149" s="341"/>
      <c r="U149" s="341"/>
      <c r="V149" s="341"/>
      <c r="W149" s="341"/>
      <c r="X149" s="341"/>
      <c r="Y149" s="341"/>
      <c r="Z149" s="341"/>
    </row>
    <row r="150" ht="21" customHeight="1" spans="1:26">
      <c r="A150" s="341"/>
      <c r="B150" s="367"/>
      <c r="C150" s="370">
        <v>3</v>
      </c>
      <c r="D150" s="832" t="s">
        <v>424</v>
      </c>
      <c r="E150" s="384"/>
      <c r="F150" s="356"/>
      <c r="G150" s="341"/>
      <c r="H150" s="341"/>
      <c r="I150" s="341"/>
      <c r="J150" s="341"/>
      <c r="K150" s="341"/>
      <c r="L150" s="341"/>
      <c r="M150" s="341"/>
      <c r="N150" s="341"/>
      <c r="O150" s="341"/>
      <c r="P150" s="341"/>
      <c r="Q150" s="341"/>
      <c r="R150" s="341"/>
      <c r="S150" s="341"/>
      <c r="T150" s="341"/>
      <c r="U150" s="341"/>
      <c r="V150" s="341"/>
      <c r="W150" s="341"/>
      <c r="X150" s="341"/>
      <c r="Y150" s="341"/>
      <c r="Z150" s="341"/>
    </row>
    <row r="151" ht="21" customHeight="1" spans="1:26">
      <c r="A151" s="341"/>
      <c r="B151" s="367"/>
      <c r="C151" s="370">
        <v>4</v>
      </c>
      <c r="D151" s="832" t="s">
        <v>425</v>
      </c>
      <c r="E151" s="373"/>
      <c r="F151" s="356"/>
      <c r="G151" s="341"/>
      <c r="H151" s="341"/>
      <c r="I151" s="341"/>
      <c r="J151" s="341"/>
      <c r="K151" s="341"/>
      <c r="L151" s="341"/>
      <c r="M151" s="341"/>
      <c r="N151" s="341"/>
      <c r="O151" s="341"/>
      <c r="P151" s="341"/>
      <c r="Q151" s="341"/>
      <c r="R151" s="341"/>
      <c r="S151" s="341"/>
      <c r="T151" s="341"/>
      <c r="U151" s="341"/>
      <c r="V151" s="341"/>
      <c r="W151" s="341"/>
      <c r="X151" s="341"/>
      <c r="Y151" s="341"/>
      <c r="Z151" s="341"/>
    </row>
    <row r="152" ht="13.5" customHeight="1" spans="1:26">
      <c r="A152" s="341"/>
      <c r="B152" s="374"/>
      <c r="C152" s="375"/>
      <c r="D152" s="376"/>
      <c r="E152" s="375"/>
      <c r="F152" s="362"/>
      <c r="G152" s="341"/>
      <c r="H152" s="341"/>
      <c r="I152" s="341"/>
      <c r="J152" s="341"/>
      <c r="K152" s="341"/>
      <c r="L152" s="341"/>
      <c r="M152" s="341"/>
      <c r="N152" s="341"/>
      <c r="O152" s="341"/>
      <c r="P152" s="341"/>
      <c r="Q152" s="341"/>
      <c r="R152" s="341"/>
      <c r="S152" s="341"/>
      <c r="T152" s="341"/>
      <c r="U152" s="341"/>
      <c r="V152" s="341"/>
      <c r="W152" s="341"/>
      <c r="X152" s="341"/>
      <c r="Y152" s="341"/>
      <c r="Z152" s="341"/>
    </row>
    <row r="153" ht="13.5" customHeight="1" spans="1:26">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row>
    <row r="154" ht="13.5" customHeight="1" spans="1:30">
      <c r="A154" s="341"/>
      <c r="B154" s="377"/>
      <c r="C154" s="379" t="s">
        <v>426</v>
      </c>
      <c r="D154" s="379"/>
      <c r="E154" s="379"/>
      <c r="F154" s="380"/>
      <c r="G154" s="341"/>
      <c r="H154" s="341"/>
      <c r="I154" s="341"/>
      <c r="J154" s="341"/>
      <c r="K154" s="341"/>
      <c r="L154" s="341"/>
      <c r="M154" s="341"/>
      <c r="N154" s="341"/>
      <c r="O154" s="341"/>
      <c r="P154" s="341"/>
      <c r="Q154" s="341"/>
      <c r="R154" s="341"/>
      <c r="S154" s="341"/>
      <c r="T154" s="341"/>
      <c r="U154" s="341"/>
      <c r="V154" s="341"/>
      <c r="W154" s="341"/>
      <c r="X154" s="341"/>
      <c r="Y154" s="341"/>
      <c r="Z154" s="341"/>
      <c r="AC154" s="340">
        <v>2</v>
      </c>
      <c r="AD154" s="340">
        <v>13</v>
      </c>
    </row>
    <row r="155" ht="13.5" customHeight="1" spans="1:26">
      <c r="A155" s="341"/>
      <c r="B155" s="357"/>
      <c r="C155" s="363"/>
      <c r="D155" s="341"/>
      <c r="E155" s="341"/>
      <c r="F155" s="356"/>
      <c r="G155" s="341"/>
      <c r="H155" s="341"/>
      <c r="I155" s="341"/>
      <c r="J155" s="341"/>
      <c r="K155" s="341"/>
      <c r="L155" s="341"/>
      <c r="M155" s="341"/>
      <c r="N155" s="341"/>
      <c r="O155" s="341"/>
      <c r="P155" s="341"/>
      <c r="Q155" s="341"/>
      <c r="R155" s="341"/>
      <c r="S155" s="341"/>
      <c r="T155" s="341"/>
      <c r="U155" s="341"/>
      <c r="V155" s="341"/>
      <c r="W155" s="341"/>
      <c r="X155" s="341"/>
      <c r="Y155" s="341"/>
      <c r="Z155" s="341"/>
    </row>
    <row r="156" ht="21" customHeight="1" spans="1:26">
      <c r="A156" s="341"/>
      <c r="B156" s="357"/>
      <c r="C156" s="364" t="s">
        <v>289</v>
      </c>
      <c r="D156" s="365"/>
      <c r="E156" s="365"/>
      <c r="F156" s="356"/>
      <c r="G156" s="341"/>
      <c r="H156" s="341"/>
      <c r="I156" s="341"/>
      <c r="J156" s="341">
        <v>4</v>
      </c>
      <c r="K156" s="341">
        <v>4</v>
      </c>
      <c r="L156" s="341"/>
      <c r="M156" s="341"/>
      <c r="N156" s="341"/>
      <c r="O156" s="341"/>
      <c r="P156" s="341"/>
      <c r="Q156" s="341"/>
      <c r="R156" s="341"/>
      <c r="S156" s="341"/>
      <c r="T156" s="341"/>
      <c r="U156" s="341"/>
      <c r="V156" s="341"/>
      <c r="W156" s="341"/>
      <c r="X156" s="341"/>
      <c r="Y156" s="341"/>
      <c r="Z156" s="341"/>
    </row>
    <row r="157" ht="6" customHeight="1" spans="1:26">
      <c r="A157" s="341"/>
      <c r="B157" s="357"/>
      <c r="C157" s="363"/>
      <c r="D157" s="341"/>
      <c r="E157" s="341"/>
      <c r="F157" s="356"/>
      <c r="G157" s="341"/>
      <c r="H157" s="341"/>
      <c r="I157" s="341"/>
      <c r="J157" s="341"/>
      <c r="K157" s="341"/>
      <c r="L157" s="341"/>
      <c r="M157" s="341"/>
      <c r="N157" s="341"/>
      <c r="O157" s="341"/>
      <c r="P157" s="341"/>
      <c r="Q157" s="341"/>
      <c r="R157" s="341"/>
      <c r="S157" s="341"/>
      <c r="T157" s="341"/>
      <c r="U157" s="341"/>
      <c r="V157" s="341"/>
      <c r="W157" s="341"/>
      <c r="X157" s="341"/>
      <c r="Y157" s="341"/>
      <c r="Z157" s="341"/>
    </row>
    <row r="158" ht="13.5" customHeight="1" spans="1:26">
      <c r="A158" s="341"/>
      <c r="B158" s="367"/>
      <c r="C158" s="368" t="s">
        <v>290</v>
      </c>
      <c r="D158" s="831" t="s">
        <v>230</v>
      </c>
      <c r="E158" s="369" t="s">
        <v>229</v>
      </c>
      <c r="F158" s="356"/>
      <c r="G158" s="341"/>
      <c r="H158" s="341"/>
      <c r="I158" s="341"/>
      <c r="J158" s="341"/>
      <c r="K158" s="341"/>
      <c r="L158" s="341"/>
      <c r="M158" s="341"/>
      <c r="N158" s="341"/>
      <c r="O158" s="341"/>
      <c r="P158" s="341"/>
      <c r="Q158" s="341"/>
      <c r="R158" s="341"/>
      <c r="S158" s="341"/>
      <c r="T158" s="341"/>
      <c r="U158" s="341"/>
      <c r="V158" s="341"/>
      <c r="W158" s="341"/>
      <c r="X158" s="341"/>
      <c r="Y158" s="341"/>
      <c r="Z158" s="341"/>
    </row>
    <row r="159" ht="21" customHeight="1" spans="1:26">
      <c r="A159" s="341"/>
      <c r="B159" s="367"/>
      <c r="C159" s="370">
        <v>1</v>
      </c>
      <c r="D159" s="832" t="s">
        <v>291</v>
      </c>
      <c r="E159" s="372" t="s">
        <v>422</v>
      </c>
      <c r="F159" s="356"/>
      <c r="G159" s="341"/>
      <c r="H159" s="341"/>
      <c r="I159" s="341"/>
      <c r="J159" s="341"/>
      <c r="K159" s="341"/>
      <c r="L159" s="341"/>
      <c r="M159" s="341"/>
      <c r="N159" s="341"/>
      <c r="O159" s="341"/>
      <c r="P159" s="341"/>
      <c r="Q159" s="341"/>
      <c r="R159" s="341"/>
      <c r="S159" s="341"/>
      <c r="T159" s="341"/>
      <c r="U159" s="341"/>
      <c r="V159" s="341"/>
      <c r="W159" s="341"/>
      <c r="X159" s="341"/>
      <c r="Y159" s="341"/>
      <c r="Z159" s="341"/>
    </row>
    <row r="160" ht="21" customHeight="1" spans="1:26">
      <c r="A160" s="341"/>
      <c r="B160" s="367"/>
      <c r="C160" s="370">
        <v>2</v>
      </c>
      <c r="D160" s="832" t="s">
        <v>423</v>
      </c>
      <c r="E160" s="384"/>
      <c r="F160" s="356"/>
      <c r="G160" s="341"/>
      <c r="H160" s="341"/>
      <c r="I160" s="341"/>
      <c r="J160" s="341"/>
      <c r="K160" s="341"/>
      <c r="L160" s="341"/>
      <c r="M160" s="341"/>
      <c r="N160" s="341"/>
      <c r="O160" s="341"/>
      <c r="P160" s="341"/>
      <c r="Q160" s="341"/>
      <c r="R160" s="341"/>
      <c r="S160" s="341"/>
      <c r="T160" s="341"/>
      <c r="U160" s="341"/>
      <c r="V160" s="341"/>
      <c r="W160" s="341"/>
      <c r="X160" s="341"/>
      <c r="Y160" s="341"/>
      <c r="Z160" s="341"/>
    </row>
    <row r="161" ht="21" customHeight="1" spans="1:26">
      <c r="A161" s="341"/>
      <c r="B161" s="367"/>
      <c r="C161" s="370">
        <v>3</v>
      </c>
      <c r="D161" s="832" t="s">
        <v>424</v>
      </c>
      <c r="E161" s="384"/>
      <c r="F161" s="356"/>
      <c r="G161" s="341"/>
      <c r="H161" s="341"/>
      <c r="I161" s="341"/>
      <c r="J161" s="341"/>
      <c r="K161" s="341"/>
      <c r="L161" s="341"/>
      <c r="M161" s="341"/>
      <c r="N161" s="341"/>
      <c r="O161" s="341"/>
      <c r="P161" s="341"/>
      <c r="Q161" s="341"/>
      <c r="R161" s="341"/>
      <c r="S161" s="341"/>
      <c r="T161" s="341"/>
      <c r="U161" s="341"/>
      <c r="V161" s="341"/>
      <c r="W161" s="341"/>
      <c r="X161" s="341"/>
      <c r="Y161" s="341"/>
      <c r="Z161" s="341"/>
    </row>
    <row r="162" ht="21" customHeight="1" spans="1:26">
      <c r="A162" s="341"/>
      <c r="B162" s="367"/>
      <c r="C162" s="370">
        <v>4</v>
      </c>
      <c r="D162" s="832" t="s">
        <v>427</v>
      </c>
      <c r="E162" s="373"/>
      <c r="F162" s="356"/>
      <c r="G162" s="341"/>
      <c r="H162" s="341"/>
      <c r="I162" s="341"/>
      <c r="J162" s="341"/>
      <c r="K162" s="341"/>
      <c r="L162" s="341"/>
      <c r="M162" s="341"/>
      <c r="N162" s="341"/>
      <c r="O162" s="341"/>
      <c r="P162" s="341"/>
      <c r="Q162" s="341"/>
      <c r="R162" s="341"/>
      <c r="S162" s="341"/>
      <c r="T162" s="341"/>
      <c r="U162" s="341"/>
      <c r="V162" s="341"/>
      <c r="W162" s="341"/>
      <c r="X162" s="341"/>
      <c r="Y162" s="341"/>
      <c r="Z162" s="341"/>
    </row>
    <row r="163" ht="13.5" customHeight="1" spans="1:26">
      <c r="A163" s="341"/>
      <c r="B163" s="374"/>
      <c r="C163" s="375"/>
      <c r="D163" s="376"/>
      <c r="E163" s="375"/>
      <c r="F163" s="362"/>
      <c r="G163" s="341"/>
      <c r="H163" s="341"/>
      <c r="I163" s="341"/>
      <c r="J163" s="341"/>
      <c r="K163" s="341"/>
      <c r="L163" s="341"/>
      <c r="M163" s="341"/>
      <c r="N163" s="341"/>
      <c r="O163" s="341"/>
      <c r="P163" s="341"/>
      <c r="Q163" s="341"/>
      <c r="R163" s="341"/>
      <c r="S163" s="341"/>
      <c r="T163" s="341"/>
      <c r="U163" s="341"/>
      <c r="V163" s="341"/>
      <c r="W163" s="341"/>
      <c r="X163" s="341"/>
      <c r="Y163" s="341"/>
      <c r="Z163" s="341"/>
    </row>
    <row r="164" ht="13.5" customHeight="1" spans="1:26">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row>
    <row r="165" ht="13.5" customHeight="1" spans="1:30">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C165" s="340">
        <v>3</v>
      </c>
      <c r="AD165" s="340">
        <v>14</v>
      </c>
    </row>
    <row r="166" ht="13.5" customHeight="1" spans="1:26">
      <c r="A166" s="341"/>
      <c r="B166" s="423"/>
      <c r="C166" s="424" t="s">
        <v>428</v>
      </c>
      <c r="D166" s="424"/>
      <c r="E166" s="424"/>
      <c r="F166" s="429"/>
      <c r="G166" s="341"/>
      <c r="H166" s="341"/>
      <c r="I166" s="341"/>
      <c r="J166" s="341"/>
      <c r="K166" s="341"/>
      <c r="L166" s="341"/>
      <c r="M166" s="341"/>
      <c r="N166" s="341"/>
      <c r="O166" s="341"/>
      <c r="P166" s="341"/>
      <c r="Q166" s="341"/>
      <c r="R166" s="341"/>
      <c r="S166" s="341"/>
      <c r="T166" s="341"/>
      <c r="U166" s="341"/>
      <c r="V166" s="341"/>
      <c r="W166" s="341"/>
      <c r="X166" s="341"/>
      <c r="Y166" s="341"/>
      <c r="Z166" s="341"/>
    </row>
    <row r="167" ht="13.5" customHeight="1" spans="1:26">
      <c r="A167" s="341"/>
      <c r="B167" s="410"/>
      <c r="C167" s="411"/>
      <c r="D167" s="411"/>
      <c r="E167" s="411"/>
      <c r="F167" s="356"/>
      <c r="G167" s="341"/>
      <c r="H167" s="341"/>
      <c r="I167" s="341"/>
      <c r="J167" s="341"/>
      <c r="K167" s="341"/>
      <c r="L167" s="341"/>
      <c r="M167" s="341"/>
      <c r="N167" s="341"/>
      <c r="O167" s="341"/>
      <c r="P167" s="341"/>
      <c r="Q167" s="341"/>
      <c r="R167" s="341"/>
      <c r="S167" s="341"/>
      <c r="T167" s="341"/>
      <c r="U167" s="341"/>
      <c r="V167" s="341"/>
      <c r="W167" s="341"/>
      <c r="X167" s="341"/>
      <c r="Y167" s="341"/>
      <c r="Z167" s="341"/>
    </row>
    <row r="168" customHeight="1" spans="1:26">
      <c r="A168" s="341"/>
      <c r="B168" s="410"/>
      <c r="C168" s="412"/>
      <c r="D168" s="413"/>
      <c r="E168" s="414"/>
      <c r="F168" s="356"/>
      <c r="G168" s="341"/>
      <c r="H168" s="341"/>
      <c r="I168" s="341"/>
      <c r="J168" s="341"/>
      <c r="K168" s="341"/>
      <c r="L168" s="341"/>
      <c r="M168" s="341"/>
      <c r="N168" s="341"/>
      <c r="O168" s="341"/>
      <c r="P168" s="341"/>
      <c r="Q168" s="341"/>
      <c r="R168" s="341"/>
      <c r="S168" s="341"/>
      <c r="T168" s="341"/>
      <c r="U168" s="341"/>
      <c r="V168" s="341"/>
      <c r="W168" s="341"/>
      <c r="X168" s="341"/>
      <c r="Y168" s="341"/>
      <c r="Z168" s="341"/>
    </row>
    <row r="169" customHeight="1" spans="1:26">
      <c r="A169" s="341"/>
      <c r="B169" s="410"/>
      <c r="C169" s="499" t="s">
        <v>429</v>
      </c>
      <c r="D169" s="411"/>
      <c r="E169" s="434"/>
      <c r="F169" s="356"/>
      <c r="G169" s="341"/>
      <c r="H169" s="341"/>
      <c r="I169" s="341"/>
      <c r="J169" s="341"/>
      <c r="K169" s="341"/>
      <c r="L169" s="341"/>
      <c r="M169" s="341"/>
      <c r="N169" s="341"/>
      <c r="O169" s="341"/>
      <c r="P169" s="341"/>
      <c r="Q169" s="341"/>
      <c r="R169" s="341"/>
      <c r="S169" s="341"/>
      <c r="T169" s="341"/>
      <c r="U169" s="341"/>
      <c r="V169" s="341"/>
      <c r="W169" s="341"/>
      <c r="X169" s="341"/>
      <c r="Y169" s="341"/>
      <c r="Z169" s="341"/>
    </row>
    <row r="170" customHeight="1" spans="1:26">
      <c r="A170" s="341"/>
      <c r="B170" s="410"/>
      <c r="C170" s="499" t="s">
        <v>430</v>
      </c>
      <c r="D170" s="411"/>
      <c r="E170" s="434"/>
      <c r="F170" s="356"/>
      <c r="G170" s="341"/>
      <c r="H170" s="341"/>
      <c r="I170" s="341"/>
      <c r="J170" s="341"/>
      <c r="K170" s="341"/>
      <c r="L170" s="341"/>
      <c r="M170" s="341"/>
      <c r="N170" s="341"/>
      <c r="O170" s="341"/>
      <c r="P170" s="341"/>
      <c r="Q170" s="341"/>
      <c r="R170" s="341"/>
      <c r="S170" s="341"/>
      <c r="T170" s="341"/>
      <c r="U170" s="341"/>
      <c r="V170" s="341"/>
      <c r="W170" s="341"/>
      <c r="X170" s="341"/>
      <c r="Y170" s="341"/>
      <c r="Z170" s="341"/>
    </row>
    <row r="171" customHeight="1" spans="1:26">
      <c r="A171" s="341"/>
      <c r="B171" s="410"/>
      <c r="C171" s="499" t="s">
        <v>431</v>
      </c>
      <c r="D171" s="411"/>
      <c r="E171" s="434"/>
      <c r="F171" s="356"/>
      <c r="G171" s="341"/>
      <c r="H171" s="341"/>
      <c r="I171" s="341"/>
      <c r="J171" s="341"/>
      <c r="K171" s="341"/>
      <c r="L171" s="341"/>
      <c r="M171" s="341"/>
      <c r="N171" s="341"/>
      <c r="O171" s="341"/>
      <c r="P171" s="341"/>
      <c r="Q171" s="341"/>
      <c r="R171" s="341"/>
      <c r="S171" s="341"/>
      <c r="T171" s="341"/>
      <c r="U171" s="341"/>
      <c r="V171" s="341"/>
      <c r="W171" s="341"/>
      <c r="X171" s="341"/>
      <c r="Y171" s="341"/>
      <c r="Z171" s="341"/>
    </row>
    <row r="172" customHeight="1" spans="1:26">
      <c r="A172" s="341"/>
      <c r="B172" s="410"/>
      <c r="C172" s="435"/>
      <c r="D172" s="418"/>
      <c r="E172" s="419"/>
      <c r="F172" s="356"/>
      <c r="G172" s="341"/>
      <c r="H172" s="341"/>
      <c r="I172" s="341"/>
      <c r="J172" s="341"/>
      <c r="K172" s="341"/>
      <c r="L172" s="341"/>
      <c r="M172" s="341"/>
      <c r="N172" s="341"/>
      <c r="O172" s="341"/>
      <c r="P172" s="341"/>
      <c r="Q172" s="341"/>
      <c r="R172" s="341"/>
      <c r="S172" s="341"/>
      <c r="T172" s="341"/>
      <c r="U172" s="341"/>
      <c r="V172" s="341"/>
      <c r="W172" s="341"/>
      <c r="X172" s="341"/>
      <c r="Y172" s="341"/>
      <c r="Z172" s="341"/>
    </row>
    <row r="173" ht="13.5" customHeight="1" spans="1:26">
      <c r="A173" s="341"/>
      <c r="B173" s="357"/>
      <c r="C173" s="363"/>
      <c r="D173" s="341"/>
      <c r="E173" s="341"/>
      <c r="F173" s="356"/>
      <c r="G173" s="341"/>
      <c r="H173" s="341"/>
      <c r="I173" s="341"/>
      <c r="J173" s="341"/>
      <c r="K173" s="341"/>
      <c r="L173" s="341"/>
      <c r="M173" s="341"/>
      <c r="N173" s="341"/>
      <c r="O173" s="341"/>
      <c r="P173" s="341"/>
      <c r="Q173" s="341"/>
      <c r="R173" s="341"/>
      <c r="S173" s="341"/>
      <c r="T173" s="341"/>
      <c r="U173" s="341"/>
      <c r="V173" s="341"/>
      <c r="W173" s="341"/>
      <c r="X173" s="341"/>
      <c r="Y173" s="341"/>
      <c r="Z173" s="341"/>
    </row>
    <row r="174" ht="21.75" customHeight="1" spans="1:26">
      <c r="A174" s="341"/>
      <c r="B174" s="357"/>
      <c r="C174" s="420" t="s">
        <v>289</v>
      </c>
      <c r="D174" s="421"/>
      <c r="E174" s="422"/>
      <c r="F174" s="356"/>
      <c r="G174" s="341"/>
      <c r="H174" s="341"/>
      <c r="I174" s="341"/>
      <c r="J174" s="341">
        <v>9</v>
      </c>
      <c r="K174" s="341">
        <v>20</v>
      </c>
      <c r="L174" s="341"/>
      <c r="M174" s="341"/>
      <c r="N174" s="341"/>
      <c r="O174" s="341"/>
      <c r="P174" s="341"/>
      <c r="Q174" s="341"/>
      <c r="R174" s="341"/>
      <c r="S174" s="341"/>
      <c r="T174" s="341"/>
      <c r="U174" s="341"/>
      <c r="V174" s="341"/>
      <c r="W174" s="341"/>
      <c r="X174" s="341"/>
      <c r="Y174" s="341"/>
      <c r="Z174" s="341"/>
    </row>
    <row r="175" ht="13.5" customHeight="1" spans="1:26">
      <c r="A175" s="341"/>
      <c r="B175" s="357"/>
      <c r="C175" s="363"/>
      <c r="D175" s="341"/>
      <c r="E175" s="341"/>
      <c r="F175" s="356"/>
      <c r="G175" s="341"/>
      <c r="H175" s="341"/>
      <c r="I175" s="341"/>
      <c r="J175" s="341"/>
      <c r="K175" s="341"/>
      <c r="L175" s="341"/>
      <c r="M175" s="341"/>
      <c r="N175" s="341"/>
      <c r="O175" s="341"/>
      <c r="P175" s="341"/>
      <c r="Q175" s="341"/>
      <c r="R175" s="341"/>
      <c r="S175" s="341"/>
      <c r="T175" s="341"/>
      <c r="U175" s="341"/>
      <c r="V175" s="341"/>
      <c r="W175" s="341"/>
      <c r="X175" s="341"/>
      <c r="Y175" s="341"/>
      <c r="Z175" s="341"/>
    </row>
    <row r="176" ht="13.5" customHeight="1" spans="1:26">
      <c r="A176" s="341"/>
      <c r="B176" s="367"/>
      <c r="C176" s="368" t="s">
        <v>290</v>
      </c>
      <c r="D176" s="831" t="s">
        <v>230</v>
      </c>
      <c r="E176" s="369" t="s">
        <v>229</v>
      </c>
      <c r="F176" s="356"/>
      <c r="G176" s="341"/>
      <c r="H176" s="341"/>
      <c r="I176" s="341"/>
      <c r="J176" s="341"/>
      <c r="K176" s="341"/>
      <c r="L176" s="341"/>
      <c r="M176" s="341"/>
      <c r="N176" s="341"/>
      <c r="O176" s="341"/>
      <c r="P176" s="341"/>
      <c r="Q176" s="341"/>
      <c r="R176" s="341"/>
      <c r="S176" s="341"/>
      <c r="T176" s="341"/>
      <c r="U176" s="341"/>
      <c r="V176" s="341"/>
      <c r="W176" s="341"/>
      <c r="X176" s="341"/>
      <c r="Y176" s="341"/>
      <c r="Z176" s="341"/>
    </row>
    <row r="177" ht="21" customHeight="1" spans="1:26">
      <c r="A177" s="341"/>
      <c r="B177" s="367"/>
      <c r="C177" s="370">
        <v>1</v>
      </c>
      <c r="D177" s="841" t="s">
        <v>291</v>
      </c>
      <c r="E177" s="372" t="s">
        <v>422</v>
      </c>
      <c r="F177" s="356"/>
      <c r="G177" s="341"/>
      <c r="H177" s="341"/>
      <c r="I177" s="341"/>
      <c r="J177" s="341"/>
      <c r="K177" s="341"/>
      <c r="L177" s="341"/>
      <c r="M177" s="341"/>
      <c r="N177" s="341"/>
      <c r="O177" s="341"/>
      <c r="P177" s="341"/>
      <c r="Q177" s="341"/>
      <c r="R177" s="341"/>
      <c r="S177" s="341"/>
      <c r="T177" s="341"/>
      <c r="U177" s="341"/>
      <c r="V177" s="341"/>
      <c r="W177" s="341"/>
      <c r="X177" s="341"/>
      <c r="Y177" s="341"/>
      <c r="Z177" s="341"/>
    </row>
    <row r="178" ht="21" customHeight="1" spans="1:26">
      <c r="A178" s="341"/>
      <c r="B178" s="367"/>
      <c r="C178" s="370">
        <v>2</v>
      </c>
      <c r="D178" s="471" t="s">
        <v>338</v>
      </c>
      <c r="E178" s="384"/>
      <c r="F178" s="356"/>
      <c r="G178" s="341"/>
      <c r="H178" s="341"/>
      <c r="I178" s="341"/>
      <c r="J178" s="341"/>
      <c r="K178" s="341"/>
      <c r="L178" s="341"/>
      <c r="M178" s="341"/>
      <c r="N178" s="341"/>
      <c r="O178" s="341"/>
      <c r="P178" s="341"/>
      <c r="Q178" s="341"/>
      <c r="R178" s="341"/>
      <c r="S178" s="341"/>
      <c r="T178" s="341"/>
      <c r="U178" s="341"/>
      <c r="V178" s="341"/>
      <c r="W178" s="341"/>
      <c r="X178" s="341"/>
      <c r="Y178" s="341"/>
      <c r="Z178" s="341"/>
    </row>
    <row r="179" ht="21" customHeight="1" spans="1:26">
      <c r="A179" s="341"/>
      <c r="B179" s="357"/>
      <c r="C179" s="370">
        <v>3</v>
      </c>
      <c r="D179" s="500" t="s">
        <v>339</v>
      </c>
      <c r="E179" s="384"/>
      <c r="F179" s="356"/>
      <c r="G179" s="341"/>
      <c r="H179" s="341"/>
      <c r="I179" s="341"/>
      <c r="J179" s="341"/>
      <c r="K179" s="341"/>
      <c r="L179" s="341"/>
      <c r="M179" s="341"/>
      <c r="N179" s="341"/>
      <c r="O179" s="341"/>
      <c r="P179" s="341"/>
      <c r="Q179" s="341"/>
      <c r="R179" s="341"/>
      <c r="S179" s="341"/>
      <c r="T179" s="341"/>
      <c r="U179" s="341"/>
      <c r="V179" s="341"/>
      <c r="W179" s="341"/>
      <c r="X179" s="341"/>
      <c r="Y179" s="341"/>
      <c r="Z179" s="341"/>
    </row>
    <row r="180" ht="21" customHeight="1" spans="1:26">
      <c r="A180" s="341"/>
      <c r="B180" s="357"/>
      <c r="C180" s="501">
        <v>4</v>
      </c>
      <c r="D180" s="500" t="s">
        <v>340</v>
      </c>
      <c r="E180" s="373"/>
      <c r="F180" s="356"/>
      <c r="G180" s="341"/>
      <c r="H180" s="341"/>
      <c r="I180" s="341"/>
      <c r="J180" s="341"/>
      <c r="K180" s="341"/>
      <c r="L180" s="341"/>
      <c r="M180" s="341"/>
      <c r="N180" s="341"/>
      <c r="O180" s="341"/>
      <c r="P180" s="341"/>
      <c r="Q180" s="341"/>
      <c r="R180" s="341"/>
      <c r="S180" s="341"/>
      <c r="T180" s="341"/>
      <c r="U180" s="341"/>
      <c r="V180" s="341"/>
      <c r="W180" s="341"/>
      <c r="X180" s="341"/>
      <c r="Y180" s="341"/>
      <c r="Z180" s="341"/>
    </row>
    <row r="181" ht="13.5" customHeight="1" spans="1:26">
      <c r="A181" s="341"/>
      <c r="B181" s="374"/>
      <c r="C181" s="393"/>
      <c r="D181" s="393"/>
      <c r="E181" s="393"/>
      <c r="F181" s="362"/>
      <c r="G181" s="341"/>
      <c r="H181" s="341"/>
      <c r="I181" s="341"/>
      <c r="J181" s="341"/>
      <c r="K181" s="341"/>
      <c r="L181" s="341"/>
      <c r="M181" s="341"/>
      <c r="N181" s="341"/>
      <c r="O181" s="341"/>
      <c r="P181" s="341"/>
      <c r="Q181" s="341"/>
      <c r="R181" s="341"/>
      <c r="S181" s="341"/>
      <c r="T181" s="341"/>
      <c r="U181" s="341"/>
      <c r="V181" s="341"/>
      <c r="W181" s="341"/>
      <c r="X181" s="341"/>
      <c r="Y181" s="341"/>
      <c r="Z181" s="341"/>
    </row>
    <row r="182" ht="13.5" customHeight="1" spans="1:26">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row>
    <row r="183" ht="13.5" customHeight="1" spans="1:26">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row>
    <row r="184" ht="13.5" customHeight="1" spans="1:30">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C184" s="340">
        <v>4</v>
      </c>
      <c r="AD184" s="340">
        <v>15</v>
      </c>
    </row>
    <row r="185" ht="13.5" customHeight="1" spans="1:26">
      <c r="A185" s="341"/>
      <c r="B185" s="377"/>
      <c r="C185" s="379" t="s">
        <v>432</v>
      </c>
      <c r="D185" s="379"/>
      <c r="E185" s="379"/>
      <c r="F185" s="380"/>
      <c r="G185" s="341"/>
      <c r="H185" s="341"/>
      <c r="I185" s="341"/>
      <c r="J185" s="341"/>
      <c r="K185" s="341"/>
      <c r="L185" s="341"/>
      <c r="M185" s="341"/>
      <c r="N185" s="341"/>
      <c r="O185" s="341"/>
      <c r="P185" s="341"/>
      <c r="Q185" s="341"/>
      <c r="R185" s="341"/>
      <c r="S185" s="341"/>
      <c r="T185" s="341"/>
      <c r="U185" s="341"/>
      <c r="V185" s="341"/>
      <c r="W185" s="341"/>
      <c r="X185" s="341"/>
      <c r="Y185" s="341"/>
      <c r="Z185" s="341"/>
    </row>
    <row r="186" ht="13.5" customHeight="1" spans="1:26">
      <c r="A186" s="341"/>
      <c r="B186" s="357"/>
      <c r="C186" s="363"/>
      <c r="D186" s="341"/>
      <c r="E186" s="341"/>
      <c r="F186" s="356"/>
      <c r="G186" s="341"/>
      <c r="H186" s="341"/>
      <c r="I186" s="341"/>
      <c r="J186" s="341"/>
      <c r="K186" s="341"/>
      <c r="L186" s="341"/>
      <c r="M186" s="341"/>
      <c r="N186" s="341"/>
      <c r="O186" s="341"/>
      <c r="P186" s="341"/>
      <c r="Q186" s="341"/>
      <c r="R186" s="341"/>
      <c r="S186" s="341"/>
      <c r="T186" s="341"/>
      <c r="U186" s="341"/>
      <c r="V186" s="341"/>
      <c r="W186" s="341"/>
      <c r="X186" s="341"/>
      <c r="Y186" s="341"/>
      <c r="Z186" s="341"/>
    </row>
    <row r="187" ht="21" customHeight="1" spans="1:26">
      <c r="A187" s="341"/>
      <c r="B187" s="357"/>
      <c r="C187" s="364" t="s">
        <v>289</v>
      </c>
      <c r="D187" s="365"/>
      <c r="E187" s="366"/>
      <c r="F187" s="356"/>
      <c r="G187" s="341"/>
      <c r="H187" s="341"/>
      <c r="I187" s="341"/>
      <c r="J187" s="341">
        <v>5</v>
      </c>
      <c r="K187" s="341">
        <v>5</v>
      </c>
      <c r="L187" s="341"/>
      <c r="M187" s="341"/>
      <c r="N187" s="341"/>
      <c r="O187" s="341"/>
      <c r="P187" s="341"/>
      <c r="Q187" s="341"/>
      <c r="R187" s="341"/>
      <c r="S187" s="341"/>
      <c r="T187" s="341"/>
      <c r="U187" s="341"/>
      <c r="V187" s="341"/>
      <c r="W187" s="341"/>
      <c r="X187" s="341"/>
      <c r="Y187" s="341"/>
      <c r="Z187" s="341"/>
    </row>
    <row r="188" ht="6" customHeight="1" spans="1:26">
      <c r="A188" s="341"/>
      <c r="B188" s="357"/>
      <c r="C188" s="363"/>
      <c r="D188" s="341"/>
      <c r="E188" s="341"/>
      <c r="F188" s="356"/>
      <c r="G188" s="341"/>
      <c r="H188" s="341"/>
      <c r="I188" s="341"/>
      <c r="J188" s="341"/>
      <c r="K188" s="341"/>
      <c r="L188" s="341"/>
      <c r="M188" s="341"/>
      <c r="N188" s="341"/>
      <c r="O188" s="341"/>
      <c r="P188" s="341"/>
      <c r="Q188" s="341"/>
      <c r="R188" s="341"/>
      <c r="S188" s="341"/>
      <c r="T188" s="341"/>
      <c r="U188" s="341"/>
      <c r="V188" s="341"/>
      <c r="W188" s="341"/>
      <c r="X188" s="341"/>
      <c r="Y188" s="341"/>
      <c r="Z188" s="341"/>
    </row>
    <row r="189" ht="13.5" customHeight="1" spans="1:26">
      <c r="A189" s="341"/>
      <c r="B189" s="367"/>
      <c r="C189" s="368" t="s">
        <v>290</v>
      </c>
      <c r="D189" s="831" t="s">
        <v>230</v>
      </c>
      <c r="E189" s="369" t="s">
        <v>229</v>
      </c>
      <c r="F189" s="356"/>
      <c r="G189" s="341"/>
      <c r="H189" s="341"/>
      <c r="I189" s="341"/>
      <c r="J189" s="341"/>
      <c r="K189" s="341"/>
      <c r="L189" s="341"/>
      <c r="M189" s="341"/>
      <c r="N189" s="341"/>
      <c r="O189" s="341"/>
      <c r="P189" s="341"/>
      <c r="Q189" s="341"/>
      <c r="R189" s="341"/>
      <c r="S189" s="341"/>
      <c r="T189" s="341"/>
      <c r="U189" s="341"/>
      <c r="V189" s="341"/>
      <c r="W189" s="341"/>
      <c r="X189" s="341"/>
      <c r="Y189" s="341"/>
      <c r="Z189" s="341"/>
    </row>
    <row r="190" ht="21" customHeight="1" spans="1:26">
      <c r="A190" s="341"/>
      <c r="B190" s="367"/>
      <c r="C190" s="370">
        <v>1</v>
      </c>
      <c r="D190" s="832" t="s">
        <v>291</v>
      </c>
      <c r="E190" s="372" t="s">
        <v>422</v>
      </c>
      <c r="F190" s="356"/>
      <c r="G190" s="341"/>
      <c r="H190" s="341"/>
      <c r="I190" s="341"/>
      <c r="J190" s="341"/>
      <c r="K190" s="341"/>
      <c r="L190" s="341"/>
      <c r="M190" s="341"/>
      <c r="N190" s="341"/>
      <c r="O190" s="341"/>
      <c r="P190" s="341"/>
      <c r="Q190" s="341"/>
      <c r="R190" s="341"/>
      <c r="S190" s="341"/>
      <c r="T190" s="341"/>
      <c r="U190" s="341"/>
      <c r="V190" s="341"/>
      <c r="W190" s="341"/>
      <c r="X190" s="341"/>
      <c r="Y190" s="341"/>
      <c r="Z190" s="341"/>
    </row>
    <row r="191" ht="21" customHeight="1" spans="1:26">
      <c r="A191" s="341"/>
      <c r="B191" s="367"/>
      <c r="C191" s="370">
        <v>4</v>
      </c>
      <c r="D191" s="832" t="s">
        <v>295</v>
      </c>
      <c r="E191" s="373"/>
      <c r="F191" s="356"/>
      <c r="G191" s="341"/>
      <c r="H191" s="341"/>
      <c r="I191" s="341"/>
      <c r="J191" s="341"/>
      <c r="K191" s="341"/>
      <c r="L191" s="341"/>
      <c r="M191" s="341"/>
      <c r="N191" s="341"/>
      <c r="O191" s="341"/>
      <c r="P191" s="341"/>
      <c r="Q191" s="341"/>
      <c r="R191" s="341"/>
      <c r="S191" s="341"/>
      <c r="T191" s="341"/>
      <c r="U191" s="341"/>
      <c r="V191" s="341"/>
      <c r="W191" s="341"/>
      <c r="X191" s="341"/>
      <c r="Y191" s="341"/>
      <c r="Z191" s="341"/>
    </row>
    <row r="192" ht="13.5" customHeight="1" spans="1:26">
      <c r="A192" s="341"/>
      <c r="B192" s="374"/>
      <c r="C192" s="375"/>
      <c r="D192" s="376"/>
      <c r="E192" s="375"/>
      <c r="F192" s="362"/>
      <c r="G192" s="341"/>
      <c r="H192" s="341"/>
      <c r="I192" s="341"/>
      <c r="J192" s="341"/>
      <c r="K192" s="341"/>
      <c r="L192" s="341"/>
      <c r="M192" s="341"/>
      <c r="N192" s="341"/>
      <c r="O192" s="341"/>
      <c r="P192" s="341"/>
      <c r="Q192" s="341"/>
      <c r="R192" s="341"/>
      <c r="S192" s="341"/>
      <c r="T192" s="341"/>
      <c r="U192" s="341"/>
      <c r="V192" s="341"/>
      <c r="W192" s="341"/>
      <c r="X192" s="341"/>
      <c r="Y192" s="341"/>
      <c r="Z192" s="341"/>
    </row>
    <row r="193" ht="13.5" customHeight="1" spans="1:26">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row>
    <row r="194" ht="13.5" customHeight="1" spans="1:30">
      <c r="A194" s="341"/>
      <c r="B194" s="377"/>
      <c r="C194" s="379" t="s">
        <v>433</v>
      </c>
      <c r="D194" s="379"/>
      <c r="E194" s="379"/>
      <c r="F194" s="380"/>
      <c r="G194" s="341"/>
      <c r="H194" s="341"/>
      <c r="I194" s="341"/>
      <c r="J194" s="341"/>
      <c r="K194" s="341"/>
      <c r="L194" s="341"/>
      <c r="M194" s="341"/>
      <c r="N194" s="341"/>
      <c r="O194" s="341"/>
      <c r="P194" s="341"/>
      <c r="Q194" s="341"/>
      <c r="R194" s="341"/>
      <c r="S194" s="341"/>
      <c r="T194" s="341"/>
      <c r="U194" s="341"/>
      <c r="V194" s="341"/>
      <c r="W194" s="341"/>
      <c r="X194" s="341"/>
      <c r="Y194" s="341"/>
      <c r="Z194" s="341"/>
      <c r="AC194" s="340">
        <v>5</v>
      </c>
      <c r="AD194" s="340">
        <v>16</v>
      </c>
    </row>
    <row r="195" ht="13.5" customHeight="1" spans="1:26">
      <c r="A195" s="341"/>
      <c r="B195" s="357"/>
      <c r="C195" s="363"/>
      <c r="D195" s="341"/>
      <c r="E195" s="341"/>
      <c r="F195" s="356"/>
      <c r="G195" s="341"/>
      <c r="H195" s="341"/>
      <c r="I195" s="341"/>
      <c r="J195" s="341"/>
      <c r="K195" s="341"/>
      <c r="L195" s="341"/>
      <c r="M195" s="341"/>
      <c r="N195" s="341"/>
      <c r="O195" s="341"/>
      <c r="P195" s="341"/>
      <c r="Q195" s="341"/>
      <c r="R195" s="341"/>
      <c r="S195" s="341"/>
      <c r="T195" s="341"/>
      <c r="U195" s="341"/>
      <c r="V195" s="341"/>
      <c r="W195" s="341"/>
      <c r="X195" s="341"/>
      <c r="Y195" s="341"/>
      <c r="Z195" s="341"/>
    </row>
    <row r="196" ht="21" customHeight="1" spans="1:26">
      <c r="A196" s="341"/>
      <c r="B196" s="357"/>
      <c r="C196" s="364" t="s">
        <v>289</v>
      </c>
      <c r="D196" s="365"/>
      <c r="E196" s="366"/>
      <c r="F196" s="356"/>
      <c r="G196" s="341"/>
      <c r="H196" s="341"/>
      <c r="I196" s="341"/>
      <c r="J196" s="341">
        <v>6</v>
      </c>
      <c r="K196" s="341">
        <v>6</v>
      </c>
      <c r="L196" s="341"/>
      <c r="M196" s="341"/>
      <c r="N196" s="341"/>
      <c r="O196" s="341"/>
      <c r="P196" s="341"/>
      <c r="Q196" s="341"/>
      <c r="R196" s="341"/>
      <c r="S196" s="341"/>
      <c r="T196" s="341"/>
      <c r="U196" s="341"/>
      <c r="V196" s="341"/>
      <c r="W196" s="341"/>
      <c r="X196" s="341"/>
      <c r="Y196" s="341"/>
      <c r="Z196" s="341"/>
    </row>
    <row r="197" ht="6" customHeight="1" spans="1:26">
      <c r="A197" s="341"/>
      <c r="B197" s="357"/>
      <c r="C197" s="363"/>
      <c r="D197" s="341"/>
      <c r="E197" s="341"/>
      <c r="F197" s="356"/>
      <c r="G197" s="341"/>
      <c r="H197" s="341"/>
      <c r="I197" s="341"/>
      <c r="J197" s="341"/>
      <c r="K197" s="341"/>
      <c r="L197" s="341"/>
      <c r="M197" s="341"/>
      <c r="N197" s="341"/>
      <c r="O197" s="341"/>
      <c r="P197" s="341"/>
      <c r="Q197" s="341"/>
      <c r="R197" s="341"/>
      <c r="S197" s="341"/>
      <c r="T197" s="341"/>
      <c r="U197" s="341"/>
      <c r="V197" s="341"/>
      <c r="W197" s="341"/>
      <c r="X197" s="341"/>
      <c r="Y197" s="341"/>
      <c r="Z197" s="341"/>
    </row>
    <row r="198" ht="13.5" customHeight="1" spans="1:26">
      <c r="A198" s="341"/>
      <c r="B198" s="367"/>
      <c r="C198" s="368" t="s">
        <v>290</v>
      </c>
      <c r="D198" s="831" t="s">
        <v>230</v>
      </c>
      <c r="E198" s="369" t="s">
        <v>229</v>
      </c>
      <c r="F198" s="356"/>
      <c r="G198" s="341"/>
      <c r="H198" s="341"/>
      <c r="I198" s="341"/>
      <c r="J198" s="341"/>
      <c r="K198" s="341"/>
      <c r="L198" s="341"/>
      <c r="M198" s="341"/>
      <c r="N198" s="341"/>
      <c r="O198" s="341"/>
      <c r="P198" s="341"/>
      <c r="Q198" s="341"/>
      <c r="R198" s="341"/>
      <c r="S198" s="341"/>
      <c r="T198" s="341"/>
      <c r="U198" s="341"/>
      <c r="V198" s="341"/>
      <c r="W198" s="341"/>
      <c r="X198" s="341"/>
      <c r="Y198" s="341"/>
      <c r="Z198" s="341"/>
    </row>
    <row r="199" ht="21" customHeight="1" spans="1:26">
      <c r="A199" s="341"/>
      <c r="B199" s="367"/>
      <c r="C199" s="370">
        <v>1</v>
      </c>
      <c r="D199" s="832" t="s">
        <v>291</v>
      </c>
      <c r="E199" s="372" t="s">
        <v>422</v>
      </c>
      <c r="F199" s="356"/>
      <c r="G199" s="341"/>
      <c r="H199" s="341"/>
      <c r="I199" s="341"/>
      <c r="J199" s="341"/>
      <c r="K199" s="341"/>
      <c r="L199" s="341"/>
      <c r="M199" s="341"/>
      <c r="N199" s="341"/>
      <c r="O199" s="341"/>
      <c r="P199" s="341"/>
      <c r="Q199" s="341"/>
      <c r="R199" s="341"/>
      <c r="S199" s="341"/>
      <c r="T199" s="341"/>
      <c r="U199" s="341"/>
      <c r="V199" s="341"/>
      <c r="W199" s="341"/>
      <c r="X199" s="341"/>
      <c r="Y199" s="341"/>
      <c r="Z199" s="341"/>
    </row>
    <row r="200" ht="21" customHeight="1" spans="1:26">
      <c r="A200" s="341"/>
      <c r="B200" s="367"/>
      <c r="C200" s="370">
        <v>4</v>
      </c>
      <c r="D200" s="832" t="s">
        <v>295</v>
      </c>
      <c r="E200" s="373"/>
      <c r="F200" s="356"/>
      <c r="G200" s="341"/>
      <c r="H200" s="341"/>
      <c r="I200" s="341"/>
      <c r="J200" s="341"/>
      <c r="K200" s="341"/>
      <c r="L200" s="341"/>
      <c r="M200" s="341"/>
      <c r="N200" s="341"/>
      <c r="O200" s="341"/>
      <c r="P200" s="341"/>
      <c r="Q200" s="341"/>
      <c r="R200" s="341"/>
      <c r="S200" s="341"/>
      <c r="T200" s="341"/>
      <c r="U200" s="341"/>
      <c r="V200" s="341"/>
      <c r="W200" s="341"/>
      <c r="X200" s="341"/>
      <c r="Y200" s="341"/>
      <c r="Z200" s="341"/>
    </row>
    <row r="201" ht="13.5" customHeight="1" spans="1:26">
      <c r="A201" s="341"/>
      <c r="B201" s="374"/>
      <c r="C201" s="375"/>
      <c r="D201" s="376"/>
      <c r="E201" s="502"/>
      <c r="F201" s="362"/>
      <c r="G201" s="341"/>
      <c r="H201" s="341"/>
      <c r="I201" s="341"/>
      <c r="J201" s="341"/>
      <c r="K201" s="341"/>
      <c r="L201" s="341"/>
      <c r="M201" s="341"/>
      <c r="N201" s="341"/>
      <c r="O201" s="341"/>
      <c r="P201" s="341"/>
      <c r="Q201" s="341"/>
      <c r="R201" s="341"/>
      <c r="S201" s="341"/>
      <c r="T201" s="341"/>
      <c r="U201" s="341"/>
      <c r="V201" s="341"/>
      <c r="W201" s="341"/>
      <c r="X201" s="341"/>
      <c r="Y201" s="341"/>
      <c r="Z201" s="341"/>
    </row>
    <row r="202" ht="13.5" customHeight="1" spans="1:26">
      <c r="A202" s="341"/>
      <c r="B202" s="341"/>
      <c r="C202" s="398"/>
      <c r="D202" s="462"/>
      <c r="E202" s="503"/>
      <c r="F202" s="341"/>
      <c r="G202" s="341"/>
      <c r="H202" s="341"/>
      <c r="I202" s="341"/>
      <c r="J202" s="341"/>
      <c r="K202" s="341"/>
      <c r="L202" s="341"/>
      <c r="M202" s="341"/>
      <c r="N202" s="341"/>
      <c r="O202" s="341"/>
      <c r="P202" s="341"/>
      <c r="Q202" s="341"/>
      <c r="R202" s="341"/>
      <c r="S202" s="341"/>
      <c r="T202" s="341"/>
      <c r="U202" s="341"/>
      <c r="V202" s="341"/>
      <c r="W202" s="341"/>
      <c r="X202" s="341"/>
      <c r="Y202" s="341"/>
      <c r="Z202" s="341"/>
    </row>
    <row r="203" ht="13.5" customHeight="1" spans="1:30">
      <c r="A203" s="341"/>
      <c r="B203" s="377"/>
      <c r="C203" s="379" t="s">
        <v>434</v>
      </c>
      <c r="D203" s="379"/>
      <c r="E203" s="379"/>
      <c r="F203" s="380"/>
      <c r="G203" s="341"/>
      <c r="H203" s="341"/>
      <c r="I203" s="341"/>
      <c r="J203" s="341"/>
      <c r="K203" s="341"/>
      <c r="L203" s="341"/>
      <c r="M203" s="341"/>
      <c r="N203" s="341"/>
      <c r="O203" s="341"/>
      <c r="P203" s="341"/>
      <c r="Q203" s="341"/>
      <c r="R203" s="341"/>
      <c r="S203" s="341"/>
      <c r="T203" s="341"/>
      <c r="U203" s="341"/>
      <c r="V203" s="341"/>
      <c r="W203" s="341"/>
      <c r="X203" s="341"/>
      <c r="Y203" s="341"/>
      <c r="Z203" s="341"/>
      <c r="AC203" s="340">
        <v>6</v>
      </c>
      <c r="AD203" s="340">
        <v>17</v>
      </c>
    </row>
    <row r="204" ht="13.5" customHeight="1" spans="1:26">
      <c r="A204" s="341"/>
      <c r="B204" s="357"/>
      <c r="C204" s="363"/>
      <c r="D204" s="341"/>
      <c r="E204" s="341"/>
      <c r="F204" s="356"/>
      <c r="G204" s="341"/>
      <c r="H204" s="341"/>
      <c r="I204" s="341"/>
      <c r="J204" s="341"/>
      <c r="K204" s="341"/>
      <c r="L204" s="341"/>
      <c r="M204" s="341"/>
      <c r="N204" s="341"/>
      <c r="O204" s="341"/>
      <c r="P204" s="341"/>
      <c r="Q204" s="341"/>
      <c r="R204" s="341"/>
      <c r="S204" s="341"/>
      <c r="T204" s="341"/>
      <c r="U204" s="341"/>
      <c r="V204" s="341"/>
      <c r="W204" s="341"/>
      <c r="X204" s="341"/>
      <c r="Y204" s="341"/>
      <c r="Z204" s="341"/>
    </row>
    <row r="205" ht="21" customHeight="1" spans="1:26">
      <c r="A205" s="341"/>
      <c r="B205" s="357"/>
      <c r="C205" s="364" t="s">
        <v>289</v>
      </c>
      <c r="D205" s="364"/>
      <c r="E205" s="366"/>
      <c r="F205" s="356"/>
      <c r="G205" s="341"/>
      <c r="H205" s="341"/>
      <c r="I205" s="341"/>
      <c r="J205" s="341">
        <v>7</v>
      </c>
      <c r="K205" s="341">
        <v>7</v>
      </c>
      <c r="L205" s="341"/>
      <c r="M205" s="341"/>
      <c r="N205" s="341"/>
      <c r="O205" s="341"/>
      <c r="P205" s="341"/>
      <c r="Q205" s="341"/>
      <c r="R205" s="341"/>
      <c r="S205" s="341"/>
      <c r="T205" s="341"/>
      <c r="U205" s="341"/>
      <c r="V205" s="341"/>
      <c r="W205" s="341"/>
      <c r="X205" s="341"/>
      <c r="Y205" s="341"/>
      <c r="Z205" s="341"/>
    </row>
    <row r="206" ht="6" customHeight="1" spans="1:26">
      <c r="A206" s="341"/>
      <c r="B206" s="357"/>
      <c r="C206" s="363"/>
      <c r="D206" s="341"/>
      <c r="E206" s="341"/>
      <c r="F206" s="356"/>
      <c r="G206" s="341"/>
      <c r="H206" s="341"/>
      <c r="I206" s="341"/>
      <c r="J206" s="341"/>
      <c r="K206" s="341"/>
      <c r="L206" s="341"/>
      <c r="M206" s="341"/>
      <c r="N206" s="341"/>
      <c r="O206" s="341"/>
      <c r="P206" s="341"/>
      <c r="Q206" s="341"/>
      <c r="R206" s="341"/>
      <c r="S206" s="341"/>
      <c r="T206" s="341"/>
      <c r="U206" s="341"/>
      <c r="V206" s="341"/>
      <c r="W206" s="341"/>
      <c r="X206" s="341"/>
      <c r="Y206" s="341"/>
      <c r="Z206" s="341"/>
    </row>
    <row r="207" ht="13.5" customHeight="1" spans="1:26">
      <c r="A207" s="341"/>
      <c r="B207" s="367"/>
      <c r="C207" s="368" t="s">
        <v>290</v>
      </c>
      <c r="D207" s="831" t="s">
        <v>230</v>
      </c>
      <c r="E207" s="369" t="s">
        <v>229</v>
      </c>
      <c r="F207" s="356"/>
      <c r="G207" s="341"/>
      <c r="H207" s="341"/>
      <c r="I207" s="341"/>
      <c r="J207" s="341"/>
      <c r="K207" s="341"/>
      <c r="L207" s="341"/>
      <c r="M207" s="341"/>
      <c r="N207" s="341"/>
      <c r="O207" s="341"/>
      <c r="P207" s="341"/>
      <c r="Q207" s="341"/>
      <c r="R207" s="341"/>
      <c r="S207" s="341"/>
      <c r="T207" s="341"/>
      <c r="U207" s="341"/>
      <c r="V207" s="341"/>
      <c r="W207" s="341"/>
      <c r="X207" s="341"/>
      <c r="Y207" s="341"/>
      <c r="Z207" s="341"/>
    </row>
    <row r="208" ht="21" customHeight="1" spans="1:26">
      <c r="A208" s="341"/>
      <c r="B208" s="367"/>
      <c r="C208" s="370">
        <v>1</v>
      </c>
      <c r="D208" s="832" t="s">
        <v>291</v>
      </c>
      <c r="E208" s="372" t="s">
        <v>422</v>
      </c>
      <c r="F208" s="356"/>
      <c r="G208" s="341"/>
      <c r="H208" s="341"/>
      <c r="I208" s="341"/>
      <c r="J208" s="341"/>
      <c r="K208" s="341"/>
      <c r="L208" s="341"/>
      <c r="M208" s="341"/>
      <c r="N208" s="341"/>
      <c r="O208" s="341"/>
      <c r="P208" s="341"/>
      <c r="Q208" s="341"/>
      <c r="R208" s="341"/>
      <c r="S208" s="341"/>
      <c r="T208" s="341"/>
      <c r="U208" s="341"/>
      <c r="V208" s="341"/>
      <c r="W208" s="341"/>
      <c r="X208" s="341"/>
      <c r="Y208" s="341"/>
      <c r="Z208" s="341"/>
    </row>
    <row r="209" ht="21" customHeight="1" spans="1:26">
      <c r="A209" s="341"/>
      <c r="B209" s="367"/>
      <c r="C209" s="370">
        <v>4</v>
      </c>
      <c r="D209" s="832" t="s">
        <v>295</v>
      </c>
      <c r="E209" s="373"/>
      <c r="F209" s="356"/>
      <c r="G209" s="341"/>
      <c r="H209" s="341"/>
      <c r="I209" s="341"/>
      <c r="J209" s="341"/>
      <c r="K209" s="341"/>
      <c r="L209" s="341"/>
      <c r="M209" s="341"/>
      <c r="N209" s="341"/>
      <c r="O209" s="341"/>
      <c r="P209" s="341"/>
      <c r="Q209" s="341"/>
      <c r="R209" s="341"/>
      <c r="S209" s="341"/>
      <c r="T209" s="341"/>
      <c r="U209" s="341"/>
      <c r="V209" s="341"/>
      <c r="W209" s="341"/>
      <c r="X209" s="341"/>
      <c r="Y209" s="341"/>
      <c r="Z209" s="341"/>
    </row>
    <row r="210" ht="13.5" customHeight="1" spans="1:26">
      <c r="A210" s="341"/>
      <c r="B210" s="374"/>
      <c r="C210" s="375"/>
      <c r="D210" s="376"/>
      <c r="E210" s="375"/>
      <c r="F210" s="362"/>
      <c r="G210" s="341"/>
      <c r="H210" s="341"/>
      <c r="I210" s="341"/>
      <c r="J210" s="341"/>
      <c r="K210" s="341"/>
      <c r="L210" s="341"/>
      <c r="M210" s="341"/>
      <c r="N210" s="341"/>
      <c r="O210" s="341"/>
      <c r="P210" s="341"/>
      <c r="Q210" s="341"/>
      <c r="R210" s="341"/>
      <c r="S210" s="341"/>
      <c r="T210" s="341"/>
      <c r="U210" s="341"/>
      <c r="V210" s="341"/>
      <c r="W210" s="341"/>
      <c r="X210" s="341"/>
      <c r="Y210" s="341"/>
      <c r="Z210" s="341"/>
    </row>
    <row r="211" ht="13.5" customHeight="1" spans="1:26">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row>
    <row r="212" ht="13.5" customHeight="1" spans="1:30">
      <c r="A212" s="341"/>
      <c r="B212" s="377"/>
      <c r="C212" s="379" t="s">
        <v>435</v>
      </c>
      <c r="D212" s="379"/>
      <c r="E212" s="379"/>
      <c r="F212" s="380"/>
      <c r="G212" s="341"/>
      <c r="H212" s="341"/>
      <c r="I212" s="341"/>
      <c r="J212" s="341"/>
      <c r="K212" s="341"/>
      <c r="L212" s="341"/>
      <c r="M212" s="341"/>
      <c r="N212" s="341"/>
      <c r="O212" s="341"/>
      <c r="P212" s="341"/>
      <c r="Q212" s="341"/>
      <c r="R212" s="341"/>
      <c r="S212" s="341"/>
      <c r="T212" s="341"/>
      <c r="U212" s="341"/>
      <c r="V212" s="341"/>
      <c r="W212" s="341"/>
      <c r="X212" s="341"/>
      <c r="Y212" s="341"/>
      <c r="Z212" s="341"/>
      <c r="AC212" s="340">
        <v>7</v>
      </c>
      <c r="AD212" s="340">
        <v>18</v>
      </c>
    </row>
    <row r="213" ht="13.5" customHeight="1" spans="1:26">
      <c r="A213" s="341"/>
      <c r="B213" s="357"/>
      <c r="C213" s="363"/>
      <c r="D213" s="341"/>
      <c r="E213" s="341"/>
      <c r="F213" s="356"/>
      <c r="G213" s="341"/>
      <c r="H213" s="341"/>
      <c r="I213" s="341"/>
      <c r="J213" s="341"/>
      <c r="K213" s="341"/>
      <c r="L213" s="341"/>
      <c r="M213" s="341"/>
      <c r="N213" s="341"/>
      <c r="O213" s="341"/>
      <c r="P213" s="341"/>
      <c r="Q213" s="341"/>
      <c r="R213" s="341"/>
      <c r="S213" s="341"/>
      <c r="T213" s="341"/>
      <c r="U213" s="341"/>
      <c r="V213" s="341"/>
      <c r="W213" s="341"/>
      <c r="X213" s="341"/>
      <c r="Y213" s="341"/>
      <c r="Z213" s="341"/>
    </row>
    <row r="214" ht="21" customHeight="1" spans="1:26">
      <c r="A214" s="341"/>
      <c r="B214" s="357"/>
      <c r="C214" s="364" t="s">
        <v>289</v>
      </c>
      <c r="D214" s="365"/>
      <c r="E214" s="366"/>
      <c r="F214" s="356"/>
      <c r="G214" s="341"/>
      <c r="H214" s="341"/>
      <c r="I214" s="341"/>
      <c r="J214" s="341">
        <v>8</v>
      </c>
      <c r="K214" s="341">
        <v>8</v>
      </c>
      <c r="L214" s="341"/>
      <c r="M214" s="341"/>
      <c r="N214" s="341"/>
      <c r="O214" s="341"/>
      <c r="P214" s="341"/>
      <c r="Q214" s="341"/>
      <c r="R214" s="341"/>
      <c r="S214" s="341"/>
      <c r="T214" s="341"/>
      <c r="U214" s="341"/>
      <c r="V214" s="341"/>
      <c r="W214" s="341"/>
      <c r="X214" s="341"/>
      <c r="Y214" s="341"/>
      <c r="Z214" s="341"/>
    </row>
    <row r="215" ht="6" customHeight="1" spans="1:26">
      <c r="A215" s="341"/>
      <c r="B215" s="357"/>
      <c r="C215" s="363"/>
      <c r="D215" s="341"/>
      <c r="E215" s="341"/>
      <c r="F215" s="356"/>
      <c r="G215" s="341"/>
      <c r="H215" s="341"/>
      <c r="I215" s="341"/>
      <c r="J215" s="341"/>
      <c r="K215" s="341"/>
      <c r="L215" s="341"/>
      <c r="M215" s="341"/>
      <c r="N215" s="341"/>
      <c r="O215" s="341"/>
      <c r="P215" s="341"/>
      <c r="Q215" s="341"/>
      <c r="R215" s="341"/>
      <c r="S215" s="341"/>
      <c r="T215" s="341"/>
      <c r="U215" s="341"/>
      <c r="V215" s="341"/>
      <c r="W215" s="341"/>
      <c r="X215" s="341"/>
      <c r="Y215" s="341"/>
      <c r="Z215" s="341"/>
    </row>
    <row r="216" ht="13.5" customHeight="1" spans="1:26">
      <c r="A216" s="341"/>
      <c r="B216" s="367"/>
      <c r="C216" s="368" t="s">
        <v>290</v>
      </c>
      <c r="D216" s="831" t="s">
        <v>230</v>
      </c>
      <c r="E216" s="369" t="s">
        <v>229</v>
      </c>
      <c r="F216" s="356"/>
      <c r="G216" s="341"/>
      <c r="H216" s="341"/>
      <c r="I216" s="341"/>
      <c r="J216" s="341"/>
      <c r="K216" s="341"/>
      <c r="L216" s="341"/>
      <c r="M216" s="341"/>
      <c r="N216" s="341"/>
      <c r="O216" s="341"/>
      <c r="P216" s="341"/>
      <c r="Q216" s="341"/>
      <c r="R216" s="341"/>
      <c r="S216" s="341"/>
      <c r="T216" s="341"/>
      <c r="U216" s="341"/>
      <c r="V216" s="341"/>
      <c r="W216" s="341"/>
      <c r="X216" s="341"/>
      <c r="Y216" s="341"/>
      <c r="Z216" s="341"/>
    </row>
    <row r="217" ht="21" customHeight="1" spans="1:26">
      <c r="A217" s="341"/>
      <c r="B217" s="367"/>
      <c r="C217" s="370">
        <v>1</v>
      </c>
      <c r="D217" s="832" t="s">
        <v>291</v>
      </c>
      <c r="E217" s="372" t="s">
        <v>422</v>
      </c>
      <c r="F217" s="356"/>
      <c r="G217" s="341"/>
      <c r="H217" s="341"/>
      <c r="I217" s="341"/>
      <c r="J217" s="341"/>
      <c r="K217" s="341"/>
      <c r="L217" s="341"/>
      <c r="M217" s="341"/>
      <c r="N217" s="341"/>
      <c r="O217" s="341"/>
      <c r="P217" s="341"/>
      <c r="Q217" s="341"/>
      <c r="R217" s="341"/>
      <c r="S217" s="341"/>
      <c r="T217" s="341"/>
      <c r="U217" s="341"/>
      <c r="V217" s="341"/>
      <c r="W217" s="341"/>
      <c r="X217" s="341"/>
      <c r="Y217" s="341"/>
      <c r="Z217" s="341"/>
    </row>
    <row r="218" ht="21" customHeight="1" spans="1:26">
      <c r="A218" s="341"/>
      <c r="B218" s="367"/>
      <c r="C218" s="370">
        <v>4</v>
      </c>
      <c r="D218" s="832" t="s">
        <v>295</v>
      </c>
      <c r="E218" s="373"/>
      <c r="F218" s="356"/>
      <c r="G218" s="341"/>
      <c r="H218" s="341"/>
      <c r="I218" s="341"/>
      <c r="J218" s="341"/>
      <c r="K218" s="341"/>
      <c r="L218" s="341"/>
      <c r="M218" s="341"/>
      <c r="N218" s="341"/>
      <c r="O218" s="341"/>
      <c r="P218" s="341"/>
      <c r="Q218" s="341"/>
      <c r="R218" s="341"/>
      <c r="S218" s="341"/>
      <c r="T218" s="341"/>
      <c r="U218" s="341"/>
      <c r="V218" s="341"/>
      <c r="W218" s="341"/>
      <c r="X218" s="341"/>
      <c r="Y218" s="341"/>
      <c r="Z218" s="341"/>
    </row>
    <row r="219" ht="13.5" customHeight="1" spans="1:26">
      <c r="A219" s="341"/>
      <c r="B219" s="374"/>
      <c r="C219" s="375"/>
      <c r="D219" s="376"/>
      <c r="E219" s="375"/>
      <c r="F219" s="362"/>
      <c r="G219" s="341"/>
      <c r="H219" s="341"/>
      <c r="I219" s="341"/>
      <c r="J219" s="341"/>
      <c r="K219" s="341"/>
      <c r="L219" s="341"/>
      <c r="M219" s="341"/>
      <c r="N219" s="341"/>
      <c r="O219" s="341"/>
      <c r="P219" s="341"/>
      <c r="Q219" s="341"/>
      <c r="R219" s="341"/>
      <c r="S219" s="341"/>
      <c r="T219" s="341"/>
      <c r="U219" s="341"/>
      <c r="V219" s="341"/>
      <c r="W219" s="341"/>
      <c r="X219" s="341"/>
      <c r="Y219" s="341"/>
      <c r="Z219" s="341"/>
    </row>
    <row r="220" ht="13.5" customHeight="1" spans="1:26">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row>
    <row r="221" ht="13.5" customHeight="1" spans="1:30">
      <c r="A221" s="341"/>
      <c r="B221" s="377"/>
      <c r="C221" s="379" t="s">
        <v>436</v>
      </c>
      <c r="D221" s="379"/>
      <c r="E221" s="379"/>
      <c r="F221" s="380"/>
      <c r="G221" s="341"/>
      <c r="H221" s="341"/>
      <c r="I221" s="341"/>
      <c r="J221" s="341"/>
      <c r="K221" s="341"/>
      <c r="L221" s="341"/>
      <c r="M221" s="341"/>
      <c r="N221" s="341"/>
      <c r="O221" s="341"/>
      <c r="P221" s="341"/>
      <c r="Q221" s="341"/>
      <c r="R221" s="341"/>
      <c r="S221" s="341"/>
      <c r="T221" s="341"/>
      <c r="U221" s="341"/>
      <c r="V221" s="341"/>
      <c r="W221" s="341"/>
      <c r="X221" s="341"/>
      <c r="Y221" s="341"/>
      <c r="Z221" s="341"/>
      <c r="AC221" s="340">
        <v>8</v>
      </c>
      <c r="AD221" s="340">
        <v>19</v>
      </c>
    </row>
    <row r="222" ht="13.5" customHeight="1" spans="1:26">
      <c r="A222" s="341"/>
      <c r="B222" s="357"/>
      <c r="C222" s="363"/>
      <c r="D222" s="341"/>
      <c r="E222" s="341"/>
      <c r="F222" s="356"/>
      <c r="G222" s="341"/>
      <c r="H222" s="341"/>
      <c r="I222" s="341"/>
      <c r="J222" s="341"/>
      <c r="K222" s="341"/>
      <c r="L222" s="341"/>
      <c r="M222" s="341"/>
      <c r="N222" s="341"/>
      <c r="O222" s="341"/>
      <c r="P222" s="341"/>
      <c r="Q222" s="341"/>
      <c r="R222" s="341"/>
      <c r="S222" s="341"/>
      <c r="T222" s="341"/>
      <c r="U222" s="341"/>
      <c r="V222" s="341"/>
      <c r="W222" s="341"/>
      <c r="X222" s="341"/>
      <c r="Y222" s="341"/>
      <c r="Z222" s="341"/>
    </row>
    <row r="223" ht="21" customHeight="1" spans="1:26">
      <c r="A223" s="341"/>
      <c r="B223" s="357"/>
      <c r="C223" s="364" t="s">
        <v>289</v>
      </c>
      <c r="D223" s="365"/>
      <c r="E223" s="366"/>
      <c r="F223" s="356"/>
      <c r="G223" s="341"/>
      <c r="H223" s="341"/>
      <c r="I223" s="341"/>
      <c r="J223" s="341">
        <v>9</v>
      </c>
      <c r="K223" s="341">
        <v>9</v>
      </c>
      <c r="L223" s="341"/>
      <c r="M223" s="341"/>
      <c r="N223" s="341"/>
      <c r="O223" s="341"/>
      <c r="P223" s="341"/>
      <c r="Q223" s="341"/>
      <c r="R223" s="341"/>
      <c r="S223" s="341"/>
      <c r="T223" s="341"/>
      <c r="U223" s="341"/>
      <c r="V223" s="341"/>
      <c r="W223" s="341"/>
      <c r="X223" s="341"/>
      <c r="Y223" s="341"/>
      <c r="Z223" s="341"/>
    </row>
    <row r="224" ht="6" customHeight="1" spans="1:26">
      <c r="A224" s="341"/>
      <c r="B224" s="357"/>
      <c r="C224" s="363"/>
      <c r="D224" s="341"/>
      <c r="E224" s="341"/>
      <c r="F224" s="356"/>
      <c r="G224" s="341"/>
      <c r="H224" s="341"/>
      <c r="I224" s="341"/>
      <c r="J224" s="341"/>
      <c r="K224" s="341"/>
      <c r="L224" s="341"/>
      <c r="M224" s="341"/>
      <c r="N224" s="341"/>
      <c r="O224" s="341"/>
      <c r="P224" s="341"/>
      <c r="Q224" s="341"/>
      <c r="R224" s="341"/>
      <c r="S224" s="341"/>
      <c r="T224" s="341"/>
      <c r="U224" s="341"/>
      <c r="V224" s="341"/>
      <c r="W224" s="341"/>
      <c r="X224" s="341"/>
      <c r="Y224" s="341"/>
      <c r="Z224" s="341"/>
    </row>
    <row r="225" ht="13.5" customHeight="1" spans="1:26">
      <c r="A225" s="341"/>
      <c r="B225" s="367"/>
      <c r="C225" s="368" t="s">
        <v>290</v>
      </c>
      <c r="D225" s="831" t="s">
        <v>230</v>
      </c>
      <c r="E225" s="369" t="s">
        <v>229</v>
      </c>
      <c r="F225" s="356"/>
      <c r="G225" s="341"/>
      <c r="H225" s="341"/>
      <c r="I225" s="341"/>
      <c r="J225" s="341"/>
      <c r="K225" s="341"/>
      <c r="L225" s="341"/>
      <c r="M225" s="341"/>
      <c r="N225" s="341"/>
      <c r="O225" s="341"/>
      <c r="P225" s="341"/>
      <c r="Q225" s="341"/>
      <c r="R225" s="341"/>
      <c r="S225" s="341"/>
      <c r="T225" s="341"/>
      <c r="U225" s="341"/>
      <c r="V225" s="341"/>
      <c r="W225" s="341"/>
      <c r="X225" s="341"/>
      <c r="Y225" s="341"/>
      <c r="Z225" s="341"/>
    </row>
    <row r="226" ht="21" customHeight="1" spans="1:26">
      <c r="A226" s="341"/>
      <c r="B226" s="367"/>
      <c r="C226" s="370">
        <v>1</v>
      </c>
      <c r="D226" s="832" t="s">
        <v>291</v>
      </c>
      <c r="E226" s="372" t="s">
        <v>422</v>
      </c>
      <c r="F226" s="356"/>
      <c r="G226" s="341"/>
      <c r="H226" s="341"/>
      <c r="I226" s="341"/>
      <c r="J226" s="341"/>
      <c r="K226" s="341"/>
      <c r="L226" s="341"/>
      <c r="M226" s="341"/>
      <c r="N226" s="341"/>
      <c r="O226" s="341"/>
      <c r="P226" s="341"/>
      <c r="Q226" s="341"/>
      <c r="R226" s="341"/>
      <c r="S226" s="341"/>
      <c r="T226" s="341"/>
      <c r="U226" s="341"/>
      <c r="V226" s="341"/>
      <c r="W226" s="341"/>
      <c r="X226" s="341"/>
      <c r="Y226" s="341"/>
      <c r="Z226" s="341"/>
    </row>
    <row r="227" ht="21" customHeight="1" spans="1:26">
      <c r="A227" s="341"/>
      <c r="B227" s="367"/>
      <c r="C227" s="370">
        <v>4</v>
      </c>
      <c r="D227" s="832" t="s">
        <v>295</v>
      </c>
      <c r="E227" s="373"/>
      <c r="F227" s="356"/>
      <c r="G227" s="341"/>
      <c r="H227" s="341"/>
      <c r="I227" s="341"/>
      <c r="J227" s="341"/>
      <c r="K227" s="341"/>
      <c r="L227" s="341"/>
      <c r="M227" s="341"/>
      <c r="N227" s="341"/>
      <c r="O227" s="341"/>
      <c r="P227" s="341"/>
      <c r="Q227" s="341"/>
      <c r="R227" s="341"/>
      <c r="S227" s="341"/>
      <c r="T227" s="341"/>
      <c r="U227" s="341"/>
      <c r="V227" s="341"/>
      <c r="W227" s="341"/>
      <c r="X227" s="341"/>
      <c r="Y227" s="341"/>
      <c r="Z227" s="341"/>
    </row>
    <row r="228" ht="13.5" customHeight="1" spans="1:26">
      <c r="A228" s="341"/>
      <c r="B228" s="374"/>
      <c r="C228" s="375"/>
      <c r="D228" s="376"/>
      <c r="E228" s="375"/>
      <c r="F228" s="362"/>
      <c r="G228" s="341"/>
      <c r="H228" s="341"/>
      <c r="I228" s="341"/>
      <c r="J228" s="341"/>
      <c r="K228" s="341"/>
      <c r="L228" s="341"/>
      <c r="M228" s="341"/>
      <c r="N228" s="341"/>
      <c r="O228" s="341"/>
      <c r="P228" s="341"/>
      <c r="Q228" s="341"/>
      <c r="R228" s="341"/>
      <c r="S228" s="341"/>
      <c r="T228" s="341"/>
      <c r="U228" s="341"/>
      <c r="V228" s="341"/>
      <c r="W228" s="341"/>
      <c r="X228" s="341"/>
      <c r="Y228" s="341"/>
      <c r="Z228" s="341"/>
    </row>
    <row r="229" ht="13.5" customHeight="1" spans="1:26">
      <c r="A229" s="341"/>
      <c r="B229" s="341"/>
      <c r="C229" s="341"/>
      <c r="D229" s="341"/>
      <c r="E229" s="341"/>
      <c r="F229" s="341"/>
      <c r="G229" s="341"/>
      <c r="H229" s="341"/>
      <c r="I229" s="341"/>
      <c r="J229" s="341"/>
      <c r="K229" s="341"/>
      <c r="L229" s="341"/>
      <c r="M229" s="341"/>
      <c r="N229" s="341"/>
      <c r="O229" s="341"/>
      <c r="P229" s="341"/>
      <c r="Q229" s="341"/>
      <c r="R229" s="341"/>
      <c r="S229" s="341"/>
      <c r="T229" s="341"/>
      <c r="U229" s="341"/>
      <c r="V229" s="341"/>
      <c r="W229" s="341"/>
      <c r="X229" s="341"/>
      <c r="Y229" s="341"/>
      <c r="Z229" s="341"/>
    </row>
    <row r="230" ht="13.5" customHeight="1" spans="1:30">
      <c r="A230" s="341"/>
      <c r="B230" s="377"/>
      <c r="C230" s="379" t="s">
        <v>437</v>
      </c>
      <c r="D230" s="379"/>
      <c r="E230" s="379"/>
      <c r="F230" s="380"/>
      <c r="G230" s="341"/>
      <c r="H230" s="341"/>
      <c r="I230" s="341"/>
      <c r="J230" s="341"/>
      <c r="K230" s="341"/>
      <c r="L230" s="341"/>
      <c r="M230" s="341"/>
      <c r="N230" s="341"/>
      <c r="O230" s="341"/>
      <c r="P230" s="341"/>
      <c r="Q230" s="341"/>
      <c r="R230" s="341"/>
      <c r="S230" s="341"/>
      <c r="T230" s="341"/>
      <c r="U230" s="341"/>
      <c r="V230" s="341"/>
      <c r="W230" s="341"/>
      <c r="X230" s="341"/>
      <c r="Y230" s="341"/>
      <c r="Z230" s="341"/>
      <c r="AC230" s="340">
        <v>9</v>
      </c>
      <c r="AD230" s="340">
        <v>20</v>
      </c>
    </row>
    <row r="231" ht="13.5" customHeight="1" spans="1:26">
      <c r="A231" s="341"/>
      <c r="B231" s="357"/>
      <c r="C231" s="363"/>
      <c r="D231" s="341"/>
      <c r="E231" s="341"/>
      <c r="F231" s="356"/>
      <c r="G231" s="341"/>
      <c r="H231" s="341"/>
      <c r="I231" s="341"/>
      <c r="J231" s="341"/>
      <c r="K231" s="341"/>
      <c r="L231" s="341"/>
      <c r="M231" s="341"/>
      <c r="N231" s="341"/>
      <c r="O231" s="341"/>
      <c r="P231" s="341"/>
      <c r="Q231" s="341"/>
      <c r="R231" s="341"/>
      <c r="S231" s="341"/>
      <c r="T231" s="341"/>
      <c r="U231" s="341"/>
      <c r="V231" s="341"/>
      <c r="W231" s="341"/>
      <c r="X231" s="341"/>
      <c r="Y231" s="341"/>
      <c r="Z231" s="341"/>
    </row>
    <row r="232" ht="21" customHeight="1" spans="1:26">
      <c r="A232" s="341"/>
      <c r="B232" s="357"/>
      <c r="C232" s="364" t="s">
        <v>289</v>
      </c>
      <c r="D232" s="365"/>
      <c r="E232" s="366"/>
      <c r="F232" s="356"/>
      <c r="G232" s="341"/>
      <c r="H232" s="341"/>
      <c r="I232" s="341"/>
      <c r="J232" s="341">
        <v>10</v>
      </c>
      <c r="K232" s="341">
        <v>10</v>
      </c>
      <c r="L232" s="341"/>
      <c r="M232" s="341"/>
      <c r="N232" s="341"/>
      <c r="O232" s="341"/>
      <c r="P232" s="341"/>
      <c r="Q232" s="341"/>
      <c r="R232" s="341"/>
      <c r="S232" s="341"/>
      <c r="T232" s="341"/>
      <c r="U232" s="341"/>
      <c r="V232" s="341"/>
      <c r="W232" s="341"/>
      <c r="X232" s="341"/>
      <c r="Y232" s="341"/>
      <c r="Z232" s="341"/>
    </row>
    <row r="233" ht="6" customHeight="1" spans="1:26">
      <c r="A233" s="341"/>
      <c r="B233" s="357"/>
      <c r="C233" s="363"/>
      <c r="D233" s="341"/>
      <c r="E233" s="341"/>
      <c r="F233" s="356"/>
      <c r="G233" s="341"/>
      <c r="H233" s="341"/>
      <c r="I233" s="341"/>
      <c r="J233" s="341"/>
      <c r="K233" s="341"/>
      <c r="L233" s="341"/>
      <c r="M233" s="341"/>
      <c r="N233" s="341"/>
      <c r="O233" s="341"/>
      <c r="P233" s="341"/>
      <c r="Q233" s="341"/>
      <c r="R233" s="341"/>
      <c r="S233" s="341"/>
      <c r="T233" s="341"/>
      <c r="U233" s="341"/>
      <c r="V233" s="341"/>
      <c r="W233" s="341"/>
      <c r="X233" s="341"/>
      <c r="Y233" s="341"/>
      <c r="Z233" s="341"/>
    </row>
    <row r="234" ht="13.5" customHeight="1" spans="1:26">
      <c r="A234" s="341"/>
      <c r="B234" s="367"/>
      <c r="C234" s="368" t="s">
        <v>290</v>
      </c>
      <c r="D234" s="831" t="s">
        <v>230</v>
      </c>
      <c r="E234" s="369" t="s">
        <v>229</v>
      </c>
      <c r="F234" s="356"/>
      <c r="G234" s="341"/>
      <c r="H234" s="341"/>
      <c r="I234" s="341"/>
      <c r="J234" s="341"/>
      <c r="K234" s="341"/>
      <c r="L234" s="341"/>
      <c r="M234" s="341"/>
      <c r="N234" s="341"/>
      <c r="O234" s="341"/>
      <c r="P234" s="341"/>
      <c r="Q234" s="341"/>
      <c r="R234" s="341"/>
      <c r="S234" s="341"/>
      <c r="T234" s="341"/>
      <c r="U234" s="341"/>
      <c r="V234" s="341"/>
      <c r="W234" s="341"/>
      <c r="X234" s="341"/>
      <c r="Y234" s="341"/>
      <c r="Z234" s="341"/>
    </row>
    <row r="235" ht="21" customHeight="1" spans="1:26">
      <c r="A235" s="341"/>
      <c r="B235" s="367"/>
      <c r="C235" s="370">
        <v>1</v>
      </c>
      <c r="D235" s="832" t="s">
        <v>291</v>
      </c>
      <c r="E235" s="372" t="s">
        <v>422</v>
      </c>
      <c r="F235" s="356"/>
      <c r="G235" s="341"/>
      <c r="H235" s="341"/>
      <c r="I235" s="341"/>
      <c r="J235" s="341"/>
      <c r="K235" s="341"/>
      <c r="L235" s="341"/>
      <c r="M235" s="341"/>
      <c r="N235" s="341"/>
      <c r="O235" s="341"/>
      <c r="P235" s="341"/>
      <c r="Q235" s="341"/>
      <c r="R235" s="341"/>
      <c r="S235" s="341"/>
      <c r="T235" s="341"/>
      <c r="U235" s="341"/>
      <c r="V235" s="341"/>
      <c r="W235" s="341"/>
      <c r="X235" s="341"/>
      <c r="Y235" s="341"/>
      <c r="Z235" s="341"/>
    </row>
    <row r="236" ht="21" customHeight="1" spans="1:26">
      <c r="A236" s="341"/>
      <c r="B236" s="367"/>
      <c r="C236" s="370">
        <v>4</v>
      </c>
      <c r="D236" s="832" t="s">
        <v>295</v>
      </c>
      <c r="E236" s="373"/>
      <c r="F236" s="356"/>
      <c r="G236" s="341"/>
      <c r="H236" s="341"/>
      <c r="I236" s="341"/>
      <c r="J236" s="341"/>
      <c r="K236" s="341"/>
      <c r="L236" s="341"/>
      <c r="M236" s="341"/>
      <c r="N236" s="341"/>
      <c r="O236" s="341"/>
      <c r="P236" s="341"/>
      <c r="Q236" s="341"/>
      <c r="R236" s="341"/>
      <c r="S236" s="341"/>
      <c r="T236" s="341"/>
      <c r="U236" s="341"/>
      <c r="V236" s="341"/>
      <c r="W236" s="341"/>
      <c r="X236" s="341"/>
      <c r="Y236" s="341"/>
      <c r="Z236" s="341"/>
    </row>
    <row r="237" ht="13.5" customHeight="1" spans="1:26">
      <c r="A237" s="341"/>
      <c r="B237" s="374"/>
      <c r="C237" s="375"/>
      <c r="D237" s="376"/>
      <c r="E237" s="375"/>
      <c r="F237" s="362"/>
      <c r="G237" s="341"/>
      <c r="H237" s="341"/>
      <c r="I237" s="341"/>
      <c r="J237" s="341"/>
      <c r="K237" s="341"/>
      <c r="L237" s="341"/>
      <c r="M237" s="341"/>
      <c r="N237" s="341"/>
      <c r="O237" s="341"/>
      <c r="P237" s="341"/>
      <c r="Q237" s="341"/>
      <c r="R237" s="341"/>
      <c r="S237" s="341"/>
      <c r="T237" s="341"/>
      <c r="U237" s="341"/>
      <c r="V237" s="341"/>
      <c r="W237" s="341"/>
      <c r="X237" s="341"/>
      <c r="Y237" s="341"/>
      <c r="Z237" s="341"/>
    </row>
    <row r="238" ht="13.5" customHeight="1"/>
    <row r="239" ht="13.5" customHeight="1"/>
    <row r="240" ht="13.5" customHeight="1" spans="1:30">
      <c r="A240" s="341"/>
      <c r="B240" s="377"/>
      <c r="C240" s="379" t="s">
        <v>438</v>
      </c>
      <c r="D240" s="379"/>
      <c r="E240" s="379"/>
      <c r="F240" s="380"/>
      <c r="G240" s="341"/>
      <c r="H240" s="341"/>
      <c r="I240" s="341"/>
      <c r="J240" s="341"/>
      <c r="K240" s="341"/>
      <c r="L240" s="341"/>
      <c r="M240" s="341"/>
      <c r="N240" s="341"/>
      <c r="O240" s="341"/>
      <c r="P240" s="341"/>
      <c r="Q240" s="341"/>
      <c r="R240" s="341"/>
      <c r="S240" s="341"/>
      <c r="T240" s="341"/>
      <c r="U240" s="341"/>
      <c r="V240" s="341"/>
      <c r="W240" s="341"/>
      <c r="X240" s="341"/>
      <c r="Y240" s="341"/>
      <c r="Z240" s="341"/>
      <c r="AC240" s="340">
        <v>10</v>
      </c>
      <c r="AD240" s="340">
        <v>21</v>
      </c>
    </row>
    <row r="241" ht="13.5" customHeight="1" spans="1:26">
      <c r="A241" s="341"/>
      <c r="B241" s="357"/>
      <c r="C241" s="363"/>
      <c r="D241" s="341"/>
      <c r="E241" s="341"/>
      <c r="F241" s="356"/>
      <c r="G241" s="341"/>
      <c r="H241" s="341"/>
      <c r="I241" s="341"/>
      <c r="J241" s="341"/>
      <c r="K241" s="341"/>
      <c r="L241" s="341"/>
      <c r="M241" s="341"/>
      <c r="N241" s="341"/>
      <c r="O241" s="341"/>
      <c r="P241" s="341"/>
      <c r="Q241" s="341"/>
      <c r="R241" s="341"/>
      <c r="S241" s="341"/>
      <c r="T241" s="341"/>
      <c r="U241" s="341"/>
      <c r="V241" s="341"/>
      <c r="W241" s="341"/>
      <c r="X241" s="341"/>
      <c r="Y241" s="341"/>
      <c r="Z241" s="341"/>
    </row>
    <row r="242" ht="21" customHeight="1" spans="1:26">
      <c r="A242" s="341"/>
      <c r="B242" s="357"/>
      <c r="C242" s="364" t="s">
        <v>289</v>
      </c>
      <c r="D242" s="365"/>
      <c r="E242" s="366"/>
      <c r="F242" s="356"/>
      <c r="G242" s="341"/>
      <c r="H242" s="341"/>
      <c r="I242" s="341"/>
      <c r="J242" s="341">
        <v>11</v>
      </c>
      <c r="K242" s="341">
        <v>11</v>
      </c>
      <c r="L242" s="341"/>
      <c r="M242" s="341"/>
      <c r="N242" s="341"/>
      <c r="O242" s="341"/>
      <c r="P242" s="341"/>
      <c r="Q242" s="341"/>
      <c r="R242" s="341"/>
      <c r="S242" s="341"/>
      <c r="T242" s="341"/>
      <c r="U242" s="341"/>
      <c r="V242" s="341"/>
      <c r="W242" s="341"/>
      <c r="X242" s="341"/>
      <c r="Y242" s="341"/>
      <c r="Z242" s="341"/>
    </row>
    <row r="243" ht="6" customHeight="1" spans="1:26">
      <c r="A243" s="341"/>
      <c r="B243" s="357"/>
      <c r="C243" s="363"/>
      <c r="D243" s="341"/>
      <c r="E243" s="341"/>
      <c r="F243" s="356"/>
      <c r="G243" s="341"/>
      <c r="H243" s="341"/>
      <c r="I243" s="341"/>
      <c r="J243" s="341"/>
      <c r="K243" s="341"/>
      <c r="L243" s="341"/>
      <c r="M243" s="341"/>
      <c r="N243" s="341"/>
      <c r="O243" s="341"/>
      <c r="P243" s="341"/>
      <c r="Q243" s="341"/>
      <c r="R243" s="341"/>
      <c r="S243" s="341"/>
      <c r="T243" s="341"/>
      <c r="U243" s="341"/>
      <c r="V243" s="341"/>
      <c r="W243" s="341"/>
      <c r="X243" s="341"/>
      <c r="Y243" s="341"/>
      <c r="Z243" s="341"/>
    </row>
    <row r="244" ht="13.5" customHeight="1" spans="1:26">
      <c r="A244" s="341"/>
      <c r="B244" s="367"/>
      <c r="C244" s="368" t="s">
        <v>290</v>
      </c>
      <c r="D244" s="831" t="s">
        <v>230</v>
      </c>
      <c r="E244" s="369" t="s">
        <v>229</v>
      </c>
      <c r="F244" s="356"/>
      <c r="G244" s="341"/>
      <c r="H244" s="341"/>
      <c r="I244" s="341"/>
      <c r="J244" s="341"/>
      <c r="K244" s="341"/>
      <c r="L244" s="341"/>
      <c r="M244" s="341"/>
      <c r="N244" s="341"/>
      <c r="O244" s="341"/>
      <c r="P244" s="341"/>
      <c r="Q244" s="341"/>
      <c r="R244" s="341"/>
      <c r="S244" s="341"/>
      <c r="T244" s="341"/>
      <c r="U244" s="341"/>
      <c r="V244" s="341"/>
      <c r="W244" s="341"/>
      <c r="X244" s="341"/>
      <c r="Y244" s="341"/>
      <c r="Z244" s="341"/>
    </row>
    <row r="245" ht="21" customHeight="1" spans="1:26">
      <c r="A245" s="341"/>
      <c r="B245" s="367"/>
      <c r="C245" s="370">
        <v>1</v>
      </c>
      <c r="D245" s="832" t="s">
        <v>291</v>
      </c>
      <c r="E245" s="372" t="s">
        <v>422</v>
      </c>
      <c r="F245" s="356"/>
      <c r="G245" s="341"/>
      <c r="H245" s="341"/>
      <c r="I245" s="341"/>
      <c r="J245" s="341"/>
      <c r="K245" s="341"/>
      <c r="L245" s="341"/>
      <c r="M245" s="341"/>
      <c r="N245" s="341"/>
      <c r="O245" s="341"/>
      <c r="P245" s="341"/>
      <c r="Q245" s="341"/>
      <c r="R245" s="341"/>
      <c r="S245" s="341"/>
      <c r="T245" s="341"/>
      <c r="U245" s="341"/>
      <c r="V245" s="341"/>
      <c r="W245" s="341"/>
      <c r="X245" s="341"/>
      <c r="Y245" s="341"/>
      <c r="Z245" s="341"/>
    </row>
    <row r="246" ht="21" customHeight="1" spans="1:26">
      <c r="A246" s="341"/>
      <c r="B246" s="367"/>
      <c r="C246" s="370">
        <v>4</v>
      </c>
      <c r="D246" s="832" t="s">
        <v>295</v>
      </c>
      <c r="E246" s="373"/>
      <c r="F246" s="356"/>
      <c r="G246" s="341"/>
      <c r="H246" s="341"/>
      <c r="I246" s="341"/>
      <c r="J246" s="341"/>
      <c r="K246" s="341"/>
      <c r="L246" s="341"/>
      <c r="M246" s="341"/>
      <c r="N246" s="341"/>
      <c r="O246" s="341"/>
      <c r="P246" s="341"/>
      <c r="Q246" s="341"/>
      <c r="R246" s="341"/>
      <c r="S246" s="341"/>
      <c r="T246" s="341"/>
      <c r="U246" s="341"/>
      <c r="V246" s="341"/>
      <c r="W246" s="341"/>
      <c r="X246" s="341"/>
      <c r="Y246" s="341"/>
      <c r="Z246" s="341"/>
    </row>
    <row r="247" ht="13.5" customHeight="1" spans="1:26">
      <c r="A247" s="341"/>
      <c r="B247" s="374"/>
      <c r="C247" s="375"/>
      <c r="D247" s="376"/>
      <c r="E247" s="375"/>
      <c r="F247" s="362"/>
      <c r="G247" s="341"/>
      <c r="H247" s="341"/>
      <c r="I247" s="341"/>
      <c r="J247" s="341"/>
      <c r="K247" s="341"/>
      <c r="L247" s="341"/>
      <c r="M247" s="341"/>
      <c r="N247" s="341"/>
      <c r="O247" s="341"/>
      <c r="P247" s="341"/>
      <c r="Q247" s="341"/>
      <c r="R247" s="341"/>
      <c r="S247" s="341"/>
      <c r="T247" s="341"/>
      <c r="U247" s="341"/>
      <c r="V247" s="341"/>
      <c r="W247" s="341"/>
      <c r="X247" s="341"/>
      <c r="Y247" s="341"/>
      <c r="Z247" s="341"/>
    </row>
    <row r="248" ht="13.5" customHeight="1"/>
    <row r="249" ht="13.5" customHeight="1"/>
    <row r="250" ht="13.5" customHeight="1" spans="1:30">
      <c r="A250" s="341"/>
      <c r="B250" s="423"/>
      <c r="C250" s="424" t="s">
        <v>439</v>
      </c>
      <c r="D250" s="424"/>
      <c r="E250" s="424"/>
      <c r="F250" s="429"/>
      <c r="G250" s="341"/>
      <c r="H250" s="341"/>
      <c r="I250" s="341"/>
      <c r="J250" s="341"/>
      <c r="K250" s="341"/>
      <c r="L250" s="341"/>
      <c r="M250" s="341"/>
      <c r="N250" s="341"/>
      <c r="O250" s="341"/>
      <c r="P250" s="341"/>
      <c r="Q250" s="341"/>
      <c r="R250" s="341"/>
      <c r="S250" s="341"/>
      <c r="T250" s="341"/>
      <c r="U250" s="341"/>
      <c r="V250" s="341"/>
      <c r="W250" s="341"/>
      <c r="X250" s="341"/>
      <c r="Y250" s="341"/>
      <c r="Z250" s="341"/>
      <c r="AC250" s="340">
        <v>11</v>
      </c>
      <c r="AD250" s="340">
        <v>22</v>
      </c>
    </row>
    <row r="251" ht="13.5" customHeight="1" spans="1:26">
      <c r="A251" s="341"/>
      <c r="B251" s="410"/>
      <c r="C251" s="411"/>
      <c r="D251" s="411"/>
      <c r="E251" s="411"/>
      <c r="F251" s="356"/>
      <c r="G251" s="341"/>
      <c r="H251" s="341"/>
      <c r="I251" s="341"/>
      <c r="J251" s="341"/>
      <c r="K251" s="341"/>
      <c r="L251" s="341"/>
      <c r="M251" s="341"/>
      <c r="N251" s="341"/>
      <c r="O251" s="341"/>
      <c r="P251" s="341"/>
      <c r="Q251" s="341"/>
      <c r="R251" s="341"/>
      <c r="S251" s="341"/>
      <c r="T251" s="341"/>
      <c r="U251" s="341"/>
      <c r="V251" s="341"/>
      <c r="W251" s="341"/>
      <c r="X251" s="341"/>
      <c r="Y251" s="341"/>
      <c r="Z251" s="341"/>
    </row>
    <row r="252" customHeight="1" spans="1:26">
      <c r="A252" s="341"/>
      <c r="B252" s="410"/>
      <c r="C252" s="412"/>
      <c r="D252" s="413"/>
      <c r="E252" s="414"/>
      <c r="F252" s="356"/>
      <c r="G252" s="341"/>
      <c r="H252" s="341"/>
      <c r="I252" s="341"/>
      <c r="J252" s="341"/>
      <c r="K252" s="341"/>
      <c r="L252" s="341"/>
      <c r="M252" s="341"/>
      <c r="N252" s="341"/>
      <c r="O252" s="341"/>
      <c r="P252" s="341"/>
      <c r="Q252" s="341"/>
      <c r="R252" s="341"/>
      <c r="S252" s="341"/>
      <c r="T252" s="341"/>
      <c r="U252" s="341"/>
      <c r="V252" s="341"/>
      <c r="W252" s="341"/>
      <c r="X252" s="341"/>
      <c r="Y252" s="341"/>
      <c r="Z252" s="341"/>
    </row>
    <row r="253" customHeight="1" spans="1:26">
      <c r="A253" s="341"/>
      <c r="B253" s="410"/>
      <c r="C253" s="499" t="s">
        <v>440</v>
      </c>
      <c r="D253" s="411"/>
      <c r="E253" s="434"/>
      <c r="F253" s="356"/>
      <c r="G253" s="341"/>
      <c r="H253" s="341"/>
      <c r="I253" s="341"/>
      <c r="J253" s="341"/>
      <c r="K253" s="341"/>
      <c r="L253" s="341"/>
      <c r="M253" s="341"/>
      <c r="N253" s="341"/>
      <c r="O253" s="341"/>
      <c r="P253" s="341"/>
      <c r="Q253" s="341"/>
      <c r="R253" s="341"/>
      <c r="S253" s="341"/>
      <c r="T253" s="341"/>
      <c r="U253" s="341"/>
      <c r="V253" s="341"/>
      <c r="W253" s="341"/>
      <c r="X253" s="341"/>
      <c r="Y253" s="341"/>
      <c r="Z253" s="341"/>
    </row>
    <row r="254" customHeight="1" spans="1:26">
      <c r="A254" s="341"/>
      <c r="B254" s="410"/>
      <c r="C254" s="499" t="s">
        <v>441</v>
      </c>
      <c r="D254" s="436"/>
      <c r="E254" s="437"/>
      <c r="F254" s="356"/>
      <c r="G254" s="341"/>
      <c r="H254" s="341"/>
      <c r="I254" s="341"/>
      <c r="J254" s="341"/>
      <c r="K254" s="341"/>
      <c r="L254" s="341"/>
      <c r="M254" s="341"/>
      <c r="N254" s="341"/>
      <c r="O254" s="341"/>
      <c r="P254" s="341"/>
      <c r="Q254" s="341"/>
      <c r="R254" s="341"/>
      <c r="S254" s="341"/>
      <c r="T254" s="341"/>
      <c r="U254" s="341"/>
      <c r="V254" s="341"/>
      <c r="W254" s="341"/>
      <c r="X254" s="341"/>
      <c r="Y254" s="341"/>
      <c r="Z254" s="341"/>
    </row>
    <row r="255" customHeight="1" spans="1:26">
      <c r="A255" s="341"/>
      <c r="B255" s="410"/>
      <c r="C255" s="499" t="s">
        <v>442</v>
      </c>
      <c r="D255" s="405"/>
      <c r="E255" s="406"/>
      <c r="F255" s="356"/>
      <c r="G255" s="341"/>
      <c r="H255" s="341"/>
      <c r="I255" s="341"/>
      <c r="J255" s="341"/>
      <c r="K255" s="341"/>
      <c r="L255" s="341"/>
      <c r="M255" s="341"/>
      <c r="N255" s="341"/>
      <c r="O255" s="341"/>
      <c r="P255" s="341"/>
      <c r="Q255" s="341"/>
      <c r="R255" s="341"/>
      <c r="S255" s="341"/>
      <c r="T255" s="341"/>
      <c r="U255" s="341"/>
      <c r="V255" s="341"/>
      <c r="W255" s="341"/>
      <c r="X255" s="341"/>
      <c r="Y255" s="341"/>
      <c r="Z255" s="341"/>
    </row>
    <row r="256" customHeight="1" spans="1:26">
      <c r="A256" s="341"/>
      <c r="B256" s="410"/>
      <c r="C256" s="435"/>
      <c r="D256" s="438"/>
      <c r="E256" s="439"/>
      <c r="F256" s="356"/>
      <c r="G256" s="341"/>
      <c r="H256" s="341"/>
      <c r="I256" s="341"/>
      <c r="J256" s="341"/>
      <c r="K256" s="341"/>
      <c r="L256" s="341"/>
      <c r="M256" s="341"/>
      <c r="N256" s="341"/>
      <c r="O256" s="341"/>
      <c r="P256" s="341"/>
      <c r="Q256" s="341"/>
      <c r="R256" s="341"/>
      <c r="S256" s="341"/>
      <c r="T256" s="341"/>
      <c r="U256" s="341"/>
      <c r="V256" s="341"/>
      <c r="W256" s="341"/>
      <c r="X256" s="341"/>
      <c r="Y256" s="341"/>
      <c r="Z256" s="341"/>
    </row>
    <row r="257" ht="15.5" spans="1:26">
      <c r="A257" s="341"/>
      <c r="B257" s="357"/>
      <c r="C257" s="504"/>
      <c r="D257" s="393"/>
      <c r="E257" s="362"/>
      <c r="F257" s="356"/>
      <c r="G257" s="341"/>
      <c r="H257" s="341"/>
      <c r="I257" s="341"/>
      <c r="J257" s="341"/>
      <c r="K257" s="341"/>
      <c r="L257" s="341"/>
      <c r="M257" s="341"/>
      <c r="N257" s="341"/>
      <c r="O257" s="341"/>
      <c r="P257" s="341"/>
      <c r="Q257" s="341"/>
      <c r="R257" s="341"/>
      <c r="S257" s="341"/>
      <c r="T257" s="341"/>
      <c r="U257" s="341"/>
      <c r="V257" s="341"/>
      <c r="W257" s="341"/>
      <c r="X257" s="341"/>
      <c r="Y257" s="341"/>
      <c r="Z257" s="341"/>
    </row>
    <row r="258" ht="15.5" spans="1:26">
      <c r="A258" s="341"/>
      <c r="B258" s="357"/>
      <c r="C258" s="420" t="s">
        <v>289</v>
      </c>
      <c r="D258" s="421"/>
      <c r="E258" s="421"/>
      <c r="F258" s="356"/>
      <c r="G258" s="341"/>
      <c r="H258" s="341"/>
      <c r="I258" s="341"/>
      <c r="J258" s="341">
        <v>16</v>
      </c>
      <c r="K258" s="341">
        <v>27</v>
      </c>
      <c r="L258" s="341"/>
      <c r="M258" s="341"/>
      <c r="N258" s="341"/>
      <c r="O258" s="341"/>
      <c r="P258" s="341"/>
      <c r="Q258" s="341"/>
      <c r="R258" s="341"/>
      <c r="S258" s="341"/>
      <c r="T258" s="341"/>
      <c r="U258" s="341"/>
      <c r="V258" s="341"/>
      <c r="W258" s="341"/>
      <c r="X258" s="341"/>
      <c r="Y258" s="341"/>
      <c r="Z258" s="341"/>
    </row>
    <row r="259" ht="15.5" spans="1:26">
      <c r="A259" s="341"/>
      <c r="B259" s="357"/>
      <c r="C259" s="363"/>
      <c r="D259" s="341"/>
      <c r="E259" s="341"/>
      <c r="F259" s="356"/>
      <c r="G259" s="341"/>
      <c r="H259" s="341"/>
      <c r="I259" s="341"/>
      <c r="J259" s="341"/>
      <c r="K259" s="341"/>
      <c r="L259" s="341"/>
      <c r="M259" s="341"/>
      <c r="N259" s="341"/>
      <c r="O259" s="341"/>
      <c r="P259" s="341"/>
      <c r="Q259" s="341"/>
      <c r="R259" s="341"/>
      <c r="S259" s="341"/>
      <c r="T259" s="341"/>
      <c r="U259" s="341"/>
      <c r="V259" s="341"/>
      <c r="W259" s="341"/>
      <c r="X259" s="341"/>
      <c r="Y259" s="341"/>
      <c r="Z259" s="341"/>
    </row>
    <row r="260" ht="31" spans="1:26">
      <c r="A260" s="341"/>
      <c r="B260" s="367"/>
      <c r="C260" s="368" t="s">
        <v>290</v>
      </c>
      <c r="D260" s="831" t="s">
        <v>230</v>
      </c>
      <c r="E260" s="369" t="s">
        <v>229</v>
      </c>
      <c r="F260" s="356"/>
      <c r="G260" s="341"/>
      <c r="H260" s="341"/>
      <c r="I260" s="341"/>
      <c r="J260" s="341"/>
      <c r="K260" s="341"/>
      <c r="L260" s="341"/>
      <c r="M260" s="341"/>
      <c r="N260" s="341"/>
      <c r="O260" s="341"/>
      <c r="P260" s="341"/>
      <c r="Q260" s="341"/>
      <c r="R260" s="341"/>
      <c r="S260" s="341"/>
      <c r="T260" s="341"/>
      <c r="U260" s="341"/>
      <c r="V260" s="341"/>
      <c r="W260" s="341"/>
      <c r="X260" s="341"/>
      <c r="Y260" s="341"/>
      <c r="Z260" s="341"/>
    </row>
    <row r="261" ht="14.5" spans="1:26">
      <c r="A261" s="341"/>
      <c r="B261" s="367"/>
      <c r="C261" s="370">
        <v>1</v>
      </c>
      <c r="D261" s="841" t="s">
        <v>316</v>
      </c>
      <c r="E261" s="372" t="s">
        <v>422</v>
      </c>
      <c r="F261" s="356"/>
      <c r="G261" s="341"/>
      <c r="H261" s="341"/>
      <c r="I261" s="341"/>
      <c r="J261" s="341"/>
      <c r="K261" s="341"/>
      <c r="L261" s="341"/>
      <c r="M261" s="341"/>
      <c r="N261" s="341"/>
      <c r="O261" s="341"/>
      <c r="P261" s="341"/>
      <c r="Q261" s="341"/>
      <c r="R261" s="341"/>
      <c r="S261" s="341"/>
      <c r="T261" s="341"/>
      <c r="U261" s="341"/>
      <c r="V261" s="341"/>
      <c r="W261" s="341"/>
      <c r="X261" s="341"/>
      <c r="Y261" s="341"/>
      <c r="Z261" s="341"/>
    </row>
    <row r="262" ht="14.5" spans="1:26">
      <c r="A262" s="341"/>
      <c r="B262" s="367"/>
      <c r="C262" s="370">
        <v>2</v>
      </c>
      <c r="D262" s="841" t="s">
        <v>443</v>
      </c>
      <c r="E262" s="384"/>
      <c r="F262" s="356"/>
      <c r="G262" s="341"/>
      <c r="H262" s="341"/>
      <c r="I262" s="341"/>
      <c r="J262" s="341"/>
      <c r="K262" s="341"/>
      <c r="L262" s="341"/>
      <c r="M262" s="341"/>
      <c r="N262" s="341"/>
      <c r="O262" s="341"/>
      <c r="P262" s="341"/>
      <c r="Q262" s="341"/>
      <c r="R262" s="341"/>
      <c r="S262" s="341"/>
      <c r="T262" s="341"/>
      <c r="U262" s="341"/>
      <c r="V262" s="341"/>
      <c r="W262" s="341"/>
      <c r="X262" s="341"/>
      <c r="Y262" s="341"/>
      <c r="Z262" s="341"/>
    </row>
    <row r="263" ht="14.5" spans="1:26">
      <c r="A263" s="341"/>
      <c r="B263" s="367"/>
      <c r="C263" s="370">
        <v>3</v>
      </c>
      <c r="D263" s="430" t="s">
        <v>444</v>
      </c>
      <c r="E263" s="384"/>
      <c r="F263" s="356"/>
      <c r="G263" s="341"/>
      <c r="H263" s="341"/>
      <c r="I263" s="341"/>
      <c r="J263" s="341"/>
      <c r="K263" s="341"/>
      <c r="L263" s="341"/>
      <c r="M263" s="341"/>
      <c r="N263" s="341"/>
      <c r="O263" s="341"/>
      <c r="P263" s="341"/>
      <c r="Q263" s="341"/>
      <c r="R263" s="341"/>
      <c r="S263" s="341"/>
      <c r="T263" s="341"/>
      <c r="U263" s="341"/>
      <c r="V263" s="341"/>
      <c r="W263" s="341"/>
      <c r="X263" s="341"/>
      <c r="Y263" s="341"/>
      <c r="Z263" s="341"/>
    </row>
    <row r="264" ht="14.5" spans="1:26">
      <c r="A264" s="341"/>
      <c r="B264" s="357"/>
      <c r="C264" s="370">
        <v>4</v>
      </c>
      <c r="D264" s="430" t="s">
        <v>445</v>
      </c>
      <c r="E264" s="373"/>
      <c r="F264" s="356"/>
      <c r="G264" s="341"/>
      <c r="H264" s="341"/>
      <c r="I264" s="341"/>
      <c r="J264" s="341"/>
      <c r="K264" s="341"/>
      <c r="L264" s="341"/>
      <c r="M264" s="341"/>
      <c r="N264" s="341"/>
      <c r="O264" s="341"/>
      <c r="P264" s="341"/>
      <c r="Q264" s="341"/>
      <c r="R264" s="341"/>
      <c r="S264" s="341"/>
      <c r="T264" s="341"/>
      <c r="U264" s="341"/>
      <c r="V264" s="341"/>
      <c r="W264" s="341"/>
      <c r="X264" s="341"/>
      <c r="Y264" s="341"/>
      <c r="Z264" s="341"/>
    </row>
    <row r="265" ht="14.5" spans="1:26">
      <c r="A265" s="341"/>
      <c r="B265" s="374"/>
      <c r="C265" s="393"/>
      <c r="D265" s="393"/>
      <c r="E265" s="393"/>
      <c r="F265" s="362"/>
      <c r="G265" s="341"/>
      <c r="H265" s="341"/>
      <c r="I265" s="341"/>
      <c r="J265" s="341"/>
      <c r="K265" s="341"/>
      <c r="L265" s="341"/>
      <c r="M265" s="341"/>
      <c r="N265" s="341"/>
      <c r="O265" s="341"/>
      <c r="P265" s="341"/>
      <c r="Q265" s="341"/>
      <c r="R265" s="341"/>
      <c r="S265" s="341"/>
      <c r="T265" s="341"/>
      <c r="U265" s="341"/>
      <c r="V265" s="341"/>
      <c r="W265" s="341"/>
      <c r="X265" s="341"/>
      <c r="Y265" s="341"/>
      <c r="Z265" s="341"/>
    </row>
    <row r="266" ht="14"/>
    <row r="267" ht="14"/>
    <row r="268" ht="14"/>
    <row r="269" ht="14"/>
    <row r="270" ht="14"/>
    <row r="271" ht="14"/>
    <row r="272" ht="14"/>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sheetData>
  <mergeCells count="34">
    <mergeCell ref="B6:F6"/>
    <mergeCell ref="B7:F7"/>
    <mergeCell ref="B8:F8"/>
    <mergeCell ref="B9:F9"/>
    <mergeCell ref="B11:F11"/>
    <mergeCell ref="B30:F30"/>
    <mergeCell ref="B55:F55"/>
    <mergeCell ref="C60:E60"/>
    <mergeCell ref="C70:E70"/>
    <mergeCell ref="C80:E80"/>
    <mergeCell ref="C90:E90"/>
    <mergeCell ref="B100:F100"/>
    <mergeCell ref="C133:E133"/>
    <mergeCell ref="B142:F142"/>
    <mergeCell ref="E24:E27"/>
    <mergeCell ref="E65:E66"/>
    <mergeCell ref="E75:E76"/>
    <mergeCell ref="E85:E86"/>
    <mergeCell ref="E95:E96"/>
    <mergeCell ref="E110:E111"/>
    <mergeCell ref="E119:E120"/>
    <mergeCell ref="E128:E129"/>
    <mergeCell ref="E138:E139"/>
    <mergeCell ref="E148:E151"/>
    <mergeCell ref="E159:E162"/>
    <mergeCell ref="E177:E180"/>
    <mergeCell ref="E190:E191"/>
    <mergeCell ref="E199:E200"/>
    <mergeCell ref="E208:E209"/>
    <mergeCell ref="E217:E218"/>
    <mergeCell ref="E226:E227"/>
    <mergeCell ref="E235:E236"/>
    <mergeCell ref="E245:E246"/>
    <mergeCell ref="E261:E264"/>
  </mergeCells>
  <pageMargins left="0.7" right="0.7" top="0.75" bottom="0.75" header="0.3" footer="0.3"/>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outlinePr summaryBelow="0" summaryRight="0"/>
  </sheetPr>
  <dimension ref="A1:O1028"/>
  <sheetViews>
    <sheetView showGridLines="0" showRowColHeaders="0" zoomScale="90" zoomScaleNormal="90" workbookViewId="0">
      <selection activeCell="A1" sqref="A1"/>
    </sheetView>
  </sheetViews>
  <sheetFormatPr defaultColWidth="14.4545454545455" defaultRowHeight="15" customHeight="1"/>
  <cols>
    <col min="1" max="1" width="34" style="1" customWidth="1"/>
    <col min="2" max="2" width="2.09090909090909" style="2" customWidth="1"/>
    <col min="3" max="3" width="3.81818181818182" style="59" customWidth="1"/>
    <col min="4" max="4" width="8.72727272727273" style="59" customWidth="1"/>
    <col min="5" max="5" width="29.1818181818182" style="59" customWidth="1"/>
    <col min="6" max="6" width="12.5454545454545" style="59" customWidth="1"/>
    <col min="7" max="7" width="6.63636363636364" style="59" customWidth="1"/>
    <col min="8" max="8" width="12.5454545454545" style="59" customWidth="1"/>
    <col min="9" max="9" width="6.63636363636364" style="59" customWidth="1"/>
    <col min="10" max="10" width="12.5454545454545" style="59" customWidth="1"/>
    <col min="11" max="11" width="6.63636363636364" style="59" customWidth="1"/>
    <col min="12" max="13" width="9.09090909090909" style="59" customWidth="1"/>
    <col min="14" max="14" width="18.1818181818182" style="59" customWidth="1"/>
    <col min="15" max="15" width="3.81818181818182" style="59" customWidth="1"/>
    <col min="16" max="27" width="8.72727272727273" style="59" customWidth="1"/>
    <col min="28" max="16384" width="14.4545454545455" style="59"/>
  </cols>
  <sheetData>
    <row r="1" ht="14.25" customHeight="1" spans="1:1">
      <c r="A1" s="5"/>
    </row>
    <row r="2" ht="14.25" customHeight="1" spans="1:4">
      <c r="A2" s="5"/>
      <c r="C2" s="60" t="s">
        <v>446</v>
      </c>
      <c r="D2" s="61"/>
    </row>
    <row r="3" ht="14.25" customHeight="1" spans="1:1">
      <c r="A3" s="5"/>
    </row>
    <row r="4" ht="14.25" customHeight="1" spans="1:1">
      <c r="A4" s="5"/>
    </row>
    <row r="5" ht="3.75" customHeight="1" spans="1:1">
      <c r="A5" s="5"/>
    </row>
    <row r="6" ht="16.5" customHeight="1" spans="1:15">
      <c r="A6" s="5"/>
      <c r="C6" s="62" t="s">
        <v>1</v>
      </c>
      <c r="D6" s="62"/>
      <c r="E6" s="62"/>
      <c r="F6" s="62"/>
      <c r="G6" s="62"/>
      <c r="H6" s="62"/>
      <c r="I6" s="62"/>
      <c r="J6" s="62"/>
      <c r="K6" s="62"/>
      <c r="L6" s="62"/>
      <c r="M6" s="62"/>
      <c r="N6" s="62"/>
      <c r="O6" s="62"/>
    </row>
    <row r="7" ht="16.5" customHeight="1" spans="1:15">
      <c r="A7" s="5"/>
      <c r="C7" s="62" t="s">
        <v>133</v>
      </c>
      <c r="D7" s="62"/>
      <c r="E7" s="62"/>
      <c r="F7" s="62"/>
      <c r="G7" s="62"/>
      <c r="H7" s="62"/>
      <c r="I7" s="62"/>
      <c r="J7" s="62"/>
      <c r="K7" s="62"/>
      <c r="L7" s="62"/>
      <c r="M7" s="62"/>
      <c r="N7" s="62"/>
      <c r="O7" s="62"/>
    </row>
    <row r="8" ht="16.5" customHeight="1" spans="1:15">
      <c r="A8" s="5"/>
      <c r="C8" s="62" t="s">
        <v>78</v>
      </c>
      <c r="D8" s="62"/>
      <c r="E8" s="62"/>
      <c r="F8" s="62"/>
      <c r="G8" s="62"/>
      <c r="H8" s="62"/>
      <c r="I8" s="62"/>
      <c r="J8" s="62"/>
      <c r="K8" s="62"/>
      <c r="L8" s="62"/>
      <c r="M8" s="62"/>
      <c r="N8" s="62"/>
      <c r="O8" s="62"/>
    </row>
    <row r="9" ht="10.5" customHeight="1" spans="1:15">
      <c r="A9" s="5"/>
      <c r="C9" s="63"/>
      <c r="D9" s="63"/>
      <c r="E9" s="63"/>
      <c r="F9" s="63"/>
      <c r="G9" s="63"/>
      <c r="H9" s="63"/>
      <c r="I9" s="63"/>
      <c r="J9" s="63"/>
      <c r="K9" s="63"/>
      <c r="L9" s="63"/>
      <c r="M9" s="63"/>
      <c r="N9" s="63"/>
      <c r="O9" s="63"/>
    </row>
    <row r="10" ht="14.25" customHeight="1" spans="1:15">
      <c r="A10" s="5"/>
      <c r="C10" s="64" t="s">
        <v>447</v>
      </c>
      <c r="D10" s="65"/>
      <c r="E10" s="66"/>
      <c r="F10" s="66"/>
      <c r="G10" s="66"/>
      <c r="H10" s="66"/>
      <c r="I10" s="66"/>
      <c r="J10" s="66"/>
      <c r="K10" s="66"/>
      <c r="L10" s="66"/>
      <c r="M10" s="66"/>
      <c r="N10" s="66"/>
      <c r="O10" s="88"/>
    </row>
    <row r="11" ht="14.25" customHeight="1" spans="1:15">
      <c r="A11" s="5"/>
      <c r="C11" s="67"/>
      <c r="D11" s="68"/>
      <c r="E11" s="69"/>
      <c r="F11" s="69"/>
      <c r="G11" s="69"/>
      <c r="H11" s="69"/>
      <c r="I11" s="69"/>
      <c r="J11" s="69"/>
      <c r="K11" s="69"/>
      <c r="L11" s="69"/>
      <c r="M11" s="69"/>
      <c r="N11" s="69"/>
      <c r="O11" s="89"/>
    </row>
    <row r="12" ht="14.25" customHeight="1" spans="1:15">
      <c r="A12" s="5"/>
      <c r="C12" s="13"/>
      <c r="D12" s="70" t="s">
        <v>10</v>
      </c>
      <c r="E12" s="835" t="s">
        <v>448</v>
      </c>
      <c r="F12" s="836" t="s">
        <v>273</v>
      </c>
      <c r="G12" s="71"/>
      <c r="H12" s="71"/>
      <c r="I12" s="71"/>
      <c r="J12" s="71"/>
      <c r="K12" s="73"/>
      <c r="L12" s="90" t="s">
        <v>227</v>
      </c>
      <c r="M12" s="91" t="s">
        <v>228</v>
      </c>
      <c r="N12" s="18" t="s">
        <v>229</v>
      </c>
      <c r="O12" s="92"/>
    </row>
    <row r="13" ht="14.25" customHeight="1" spans="1:15">
      <c r="A13" s="5"/>
      <c r="C13" s="13"/>
      <c r="D13" s="72"/>
      <c r="E13" s="72"/>
      <c r="F13" s="19">
        <v>1</v>
      </c>
      <c r="G13" s="73"/>
      <c r="H13" s="24">
        <v>2</v>
      </c>
      <c r="I13" s="73"/>
      <c r="J13" s="24">
        <v>3</v>
      </c>
      <c r="K13" s="73"/>
      <c r="L13" s="72"/>
      <c r="M13" s="72"/>
      <c r="N13" s="72"/>
      <c r="O13" s="92"/>
    </row>
    <row r="14" ht="14.25" customHeight="1" spans="1:15">
      <c r="A14" s="5"/>
      <c r="C14" s="13"/>
      <c r="D14" s="74"/>
      <c r="E14" s="74"/>
      <c r="F14" s="75" t="s">
        <v>230</v>
      </c>
      <c r="G14" s="75" t="s">
        <v>231</v>
      </c>
      <c r="H14" s="76" t="s">
        <v>230</v>
      </c>
      <c r="I14" s="76" t="s">
        <v>231</v>
      </c>
      <c r="J14" s="76" t="s">
        <v>230</v>
      </c>
      <c r="K14" s="76" t="s">
        <v>231</v>
      </c>
      <c r="L14" s="74"/>
      <c r="M14" s="74"/>
      <c r="N14" s="74"/>
      <c r="O14" s="92"/>
    </row>
    <row r="15" ht="14.25" customHeight="1" spans="1:15">
      <c r="A15" s="5"/>
      <c r="C15" s="67"/>
      <c r="D15" s="31">
        <v>1</v>
      </c>
      <c r="E15" s="40" t="s">
        <v>449</v>
      </c>
      <c r="F15" s="77"/>
      <c r="G15" s="31" t="str">
        <f>IF(F15="Tidak Ada","1",IF(F15="Ada","4",""))</f>
        <v/>
      </c>
      <c r="H15" s="77"/>
      <c r="I15" s="31" t="str">
        <f>IF(H15="Tidak Ada","1",IF(H15="Ada","4",""))</f>
        <v/>
      </c>
      <c r="J15" s="77"/>
      <c r="K15" s="31" t="str">
        <f>IF(J15="Tidak Ada","1",IF(J15="Ada","4",""))</f>
        <v/>
      </c>
      <c r="L15" s="93" t="str">
        <f>IFERROR(SUM($G15+$I15+$K15),"")</f>
        <v/>
      </c>
      <c r="M15" s="93" t="str">
        <f>IFERROR(SUM($L15/3),"")</f>
        <v/>
      </c>
      <c r="N15" s="94" t="s">
        <v>450</v>
      </c>
      <c r="O15" s="95"/>
    </row>
    <row r="16" ht="14.25" customHeight="1" spans="1:15">
      <c r="A16" s="5"/>
      <c r="C16" s="67"/>
      <c r="D16" s="31">
        <v>2</v>
      </c>
      <c r="E16" s="40" t="s">
        <v>451</v>
      </c>
      <c r="F16" s="77"/>
      <c r="G16" s="31" t="str">
        <f t="shared" ref="G16:G24" si="0">IF(F16="Tidak Ada","1",IF(F16="Ada","4",""))</f>
        <v/>
      </c>
      <c r="H16" s="77"/>
      <c r="I16" s="31" t="str">
        <f t="shared" ref="I16:I24" si="1">IF(H16="Tidak Ada","1",IF(H16="Ada","4",""))</f>
        <v/>
      </c>
      <c r="J16" s="77"/>
      <c r="K16" s="31" t="str">
        <f t="shared" ref="K16:K24" si="2">IF(J16="Tidak Ada","1",IF(J16="Ada","4",""))</f>
        <v/>
      </c>
      <c r="L16" s="93" t="str">
        <f t="shared" ref="L16:L24" si="3">IFERROR(SUM($G16+$I16+$K16),"")</f>
        <v/>
      </c>
      <c r="M16" s="93" t="str">
        <f t="shared" ref="M16:M24" si="4">IFERROR(SUM($L16/3),"")</f>
        <v/>
      </c>
      <c r="N16" s="96"/>
      <c r="O16" s="95"/>
    </row>
    <row r="17" ht="14.25" customHeight="1" spans="1:15">
      <c r="A17" s="5"/>
      <c r="C17" s="67"/>
      <c r="D17" s="31">
        <v>3</v>
      </c>
      <c r="E17" s="40" t="s">
        <v>452</v>
      </c>
      <c r="F17" s="77"/>
      <c r="G17" s="31" t="str">
        <f t="shared" si="0"/>
        <v/>
      </c>
      <c r="H17" s="77"/>
      <c r="I17" s="31" t="str">
        <f t="shared" si="1"/>
        <v/>
      </c>
      <c r="J17" s="77"/>
      <c r="K17" s="31" t="str">
        <f t="shared" si="2"/>
        <v/>
      </c>
      <c r="L17" s="93" t="str">
        <f t="shared" si="3"/>
        <v/>
      </c>
      <c r="M17" s="93" t="str">
        <f t="shared" si="4"/>
        <v/>
      </c>
      <c r="N17" s="96"/>
      <c r="O17" s="95"/>
    </row>
    <row r="18" ht="14.25" customHeight="1" spans="1:15">
      <c r="A18" s="5"/>
      <c r="C18" s="67"/>
      <c r="D18" s="31">
        <v>4</v>
      </c>
      <c r="E18" s="40" t="s">
        <v>453</v>
      </c>
      <c r="F18" s="77"/>
      <c r="G18" s="31" t="str">
        <f t="shared" si="0"/>
        <v/>
      </c>
      <c r="H18" s="77"/>
      <c r="I18" s="31" t="str">
        <f t="shared" si="1"/>
        <v/>
      </c>
      <c r="J18" s="77"/>
      <c r="K18" s="31" t="str">
        <f t="shared" si="2"/>
        <v/>
      </c>
      <c r="L18" s="93" t="str">
        <f t="shared" si="3"/>
        <v/>
      </c>
      <c r="M18" s="93" t="str">
        <f t="shared" si="4"/>
        <v/>
      </c>
      <c r="N18" s="96"/>
      <c r="O18" s="95"/>
    </row>
    <row r="19" ht="14.25" customHeight="1" spans="1:15">
      <c r="A19" s="5"/>
      <c r="C19" s="67"/>
      <c r="D19" s="31">
        <v>5</v>
      </c>
      <c r="E19" s="40" t="s">
        <v>454</v>
      </c>
      <c r="F19" s="77"/>
      <c r="G19" s="31" t="str">
        <f t="shared" si="0"/>
        <v/>
      </c>
      <c r="H19" s="77"/>
      <c r="I19" s="31" t="str">
        <f t="shared" si="1"/>
        <v/>
      </c>
      <c r="J19" s="77"/>
      <c r="K19" s="31" t="str">
        <f t="shared" si="2"/>
        <v/>
      </c>
      <c r="L19" s="93" t="str">
        <f t="shared" si="3"/>
        <v/>
      </c>
      <c r="M19" s="93" t="str">
        <f t="shared" si="4"/>
        <v/>
      </c>
      <c r="N19" s="96"/>
      <c r="O19" s="95"/>
    </row>
    <row r="20" ht="14.25" customHeight="1" spans="1:15">
      <c r="A20" s="5"/>
      <c r="C20" s="67"/>
      <c r="D20" s="31">
        <v>6</v>
      </c>
      <c r="E20" s="40" t="s">
        <v>455</v>
      </c>
      <c r="F20" s="77"/>
      <c r="G20" s="31" t="str">
        <f t="shared" si="0"/>
        <v/>
      </c>
      <c r="H20" s="77"/>
      <c r="I20" s="31" t="str">
        <f t="shared" si="1"/>
        <v/>
      </c>
      <c r="J20" s="77"/>
      <c r="K20" s="31" t="str">
        <f t="shared" si="2"/>
        <v/>
      </c>
      <c r="L20" s="93" t="str">
        <f t="shared" si="3"/>
        <v/>
      </c>
      <c r="M20" s="93" t="str">
        <f t="shared" si="4"/>
        <v/>
      </c>
      <c r="N20" s="96"/>
      <c r="O20" s="95"/>
    </row>
    <row r="21" ht="14.25" customHeight="1" spans="1:15">
      <c r="A21" s="5"/>
      <c r="C21" s="67"/>
      <c r="D21" s="31">
        <v>7</v>
      </c>
      <c r="E21" s="78" t="s">
        <v>456</v>
      </c>
      <c r="F21" s="77"/>
      <c r="G21" s="31" t="str">
        <f t="shared" si="0"/>
        <v/>
      </c>
      <c r="H21" s="77"/>
      <c r="I21" s="31" t="str">
        <f t="shared" si="1"/>
        <v/>
      </c>
      <c r="J21" s="77"/>
      <c r="K21" s="31" t="str">
        <f t="shared" si="2"/>
        <v/>
      </c>
      <c r="L21" s="93" t="str">
        <f t="shared" si="3"/>
        <v/>
      </c>
      <c r="M21" s="93" t="str">
        <f t="shared" si="4"/>
        <v/>
      </c>
      <c r="N21" s="96"/>
      <c r="O21" s="95"/>
    </row>
    <row r="22" ht="14.25" customHeight="1" spans="1:15">
      <c r="A22" s="5"/>
      <c r="C22" s="67"/>
      <c r="D22" s="31">
        <v>8</v>
      </c>
      <c r="E22" s="78" t="s">
        <v>457</v>
      </c>
      <c r="F22" s="77"/>
      <c r="G22" s="31" t="str">
        <f t="shared" si="0"/>
        <v/>
      </c>
      <c r="H22" s="77"/>
      <c r="I22" s="31" t="str">
        <f t="shared" si="1"/>
        <v/>
      </c>
      <c r="J22" s="77"/>
      <c r="K22" s="31" t="str">
        <f t="shared" si="2"/>
        <v/>
      </c>
      <c r="L22" s="93" t="str">
        <f t="shared" si="3"/>
        <v/>
      </c>
      <c r="M22" s="93" t="str">
        <f t="shared" si="4"/>
        <v/>
      </c>
      <c r="N22" s="96"/>
      <c r="O22" s="95"/>
    </row>
    <row r="23" ht="14.25" customHeight="1" spans="1:15">
      <c r="A23" s="5"/>
      <c r="C23" s="67"/>
      <c r="D23" s="31">
        <v>9</v>
      </c>
      <c r="E23" s="78" t="s">
        <v>458</v>
      </c>
      <c r="F23" s="77"/>
      <c r="G23" s="31" t="str">
        <f t="shared" si="0"/>
        <v/>
      </c>
      <c r="H23" s="77"/>
      <c r="I23" s="31" t="str">
        <f t="shared" si="1"/>
        <v/>
      </c>
      <c r="J23" s="77"/>
      <c r="K23" s="31" t="str">
        <f t="shared" si="2"/>
        <v/>
      </c>
      <c r="L23" s="93" t="str">
        <f t="shared" si="3"/>
        <v/>
      </c>
      <c r="M23" s="93" t="str">
        <f t="shared" si="4"/>
        <v/>
      </c>
      <c r="N23" s="96"/>
      <c r="O23" s="95"/>
    </row>
    <row r="24" ht="14.25" customHeight="1" spans="1:15">
      <c r="A24" s="5"/>
      <c r="C24" s="67"/>
      <c r="D24" s="79">
        <v>10</v>
      </c>
      <c r="E24" s="80" t="s">
        <v>459</v>
      </c>
      <c r="F24" s="77"/>
      <c r="G24" s="31" t="str">
        <f t="shared" si="0"/>
        <v/>
      </c>
      <c r="H24" s="77"/>
      <c r="I24" s="31" t="str">
        <f t="shared" si="1"/>
        <v/>
      </c>
      <c r="J24" s="77"/>
      <c r="K24" s="31" t="str">
        <f t="shared" si="2"/>
        <v/>
      </c>
      <c r="L24" s="93" t="str">
        <f t="shared" si="3"/>
        <v/>
      </c>
      <c r="M24" s="93" t="str">
        <f t="shared" si="4"/>
        <v/>
      </c>
      <c r="N24" s="96"/>
      <c r="O24" s="95"/>
    </row>
    <row r="25" ht="14.25" customHeight="1" spans="1:15">
      <c r="A25" s="5"/>
      <c r="C25" s="67"/>
      <c r="D25" s="81"/>
      <c r="E25" s="42"/>
      <c r="F25" s="82"/>
      <c r="G25" s="82"/>
      <c r="H25" s="83"/>
      <c r="I25" s="83"/>
      <c r="J25" s="83"/>
      <c r="K25" s="49" t="s">
        <v>243</v>
      </c>
      <c r="L25" s="73"/>
      <c r="M25" s="97">
        <f>SUM($M15:$M24)</f>
        <v>0</v>
      </c>
      <c r="N25" s="98"/>
      <c r="O25" s="95"/>
    </row>
    <row r="26" ht="14.25" customHeight="1" spans="1:15">
      <c r="A26" s="5"/>
      <c r="C26" s="84"/>
      <c r="D26" s="85"/>
      <c r="E26" s="85"/>
      <c r="F26" s="85"/>
      <c r="G26" s="85"/>
      <c r="H26" s="85"/>
      <c r="I26" s="85"/>
      <c r="J26" s="85"/>
      <c r="K26" s="85"/>
      <c r="L26" s="85"/>
      <c r="M26" s="85"/>
      <c r="N26" s="85"/>
      <c r="O26" s="99"/>
    </row>
    <row r="27" ht="14.25" customHeight="1" spans="1:1">
      <c r="A27" s="5"/>
    </row>
    <row r="28" ht="14.25" customHeight="1" spans="1:15">
      <c r="A28" s="5"/>
      <c r="C28" s="64" t="s">
        <v>460</v>
      </c>
      <c r="D28" s="65"/>
      <c r="E28" s="66"/>
      <c r="F28" s="66"/>
      <c r="G28" s="66"/>
      <c r="H28" s="66"/>
      <c r="I28" s="66"/>
      <c r="J28" s="66"/>
      <c r="K28" s="66"/>
      <c r="L28" s="66"/>
      <c r="M28" s="66"/>
      <c r="N28" s="66"/>
      <c r="O28" s="88"/>
    </row>
    <row r="29" ht="14.25" customHeight="1" spans="1:15">
      <c r="A29" s="5"/>
      <c r="C29" s="67"/>
      <c r="D29" s="68"/>
      <c r="E29" s="69"/>
      <c r="F29" s="69"/>
      <c r="G29" s="69"/>
      <c r="H29" s="69"/>
      <c r="I29" s="69"/>
      <c r="J29" s="69"/>
      <c r="K29" s="69"/>
      <c r="L29" s="69"/>
      <c r="M29" s="69"/>
      <c r="N29" s="69"/>
      <c r="O29" s="89"/>
    </row>
    <row r="30" ht="14.25" customHeight="1" spans="1:15">
      <c r="A30" s="5"/>
      <c r="C30" s="13"/>
      <c r="D30" s="70" t="s">
        <v>10</v>
      </c>
      <c r="E30" s="835" t="s">
        <v>448</v>
      </c>
      <c r="F30" s="836" t="s">
        <v>273</v>
      </c>
      <c r="G30" s="71"/>
      <c r="H30" s="71"/>
      <c r="I30" s="71"/>
      <c r="J30" s="71"/>
      <c r="K30" s="73"/>
      <c r="L30" s="90" t="s">
        <v>227</v>
      </c>
      <c r="M30" s="91" t="s">
        <v>228</v>
      </c>
      <c r="N30" s="18" t="s">
        <v>229</v>
      </c>
      <c r="O30" s="92"/>
    </row>
    <row r="31" ht="14.25" customHeight="1" spans="1:15">
      <c r="A31" s="5"/>
      <c r="C31" s="13"/>
      <c r="D31" s="72"/>
      <c r="E31" s="72"/>
      <c r="F31" s="19">
        <v>1</v>
      </c>
      <c r="G31" s="73"/>
      <c r="H31" s="24">
        <v>2</v>
      </c>
      <c r="I31" s="73"/>
      <c r="J31" s="24">
        <v>3</v>
      </c>
      <c r="K31" s="73"/>
      <c r="L31" s="72"/>
      <c r="M31" s="72"/>
      <c r="N31" s="72"/>
      <c r="O31" s="92"/>
    </row>
    <row r="32" ht="14.25" customHeight="1" spans="1:15">
      <c r="A32" s="5"/>
      <c r="C32" s="13"/>
      <c r="D32" s="74"/>
      <c r="E32" s="74"/>
      <c r="F32" s="75" t="s">
        <v>230</v>
      </c>
      <c r="G32" s="75" t="s">
        <v>231</v>
      </c>
      <c r="H32" s="76" t="s">
        <v>230</v>
      </c>
      <c r="I32" s="76" t="s">
        <v>231</v>
      </c>
      <c r="J32" s="76" t="s">
        <v>230</v>
      </c>
      <c r="K32" s="76" t="s">
        <v>231</v>
      </c>
      <c r="L32" s="74"/>
      <c r="M32" s="74"/>
      <c r="N32" s="74"/>
      <c r="O32" s="92"/>
    </row>
    <row r="33" ht="20.5" customHeight="1" spans="1:15">
      <c r="A33" s="5"/>
      <c r="C33" s="67"/>
      <c r="D33" s="31">
        <v>1</v>
      </c>
      <c r="E33" s="78" t="s">
        <v>461</v>
      </c>
      <c r="F33" s="77"/>
      <c r="G33" s="31" t="str">
        <f t="shared" ref="G33:G35" si="5">IF(F33="Tidak Ada","1",IF(F33="Ada","4",""))</f>
        <v/>
      </c>
      <c r="H33" s="77"/>
      <c r="I33" s="31" t="str">
        <f t="shared" ref="I33:I35" si="6">IF(H33="Tidak Ada","1",IF(H33="Ada","4",""))</f>
        <v/>
      </c>
      <c r="J33" s="77"/>
      <c r="K33" s="31" t="str">
        <f t="shared" ref="K33:K35" si="7">IF(J33="Tidak Ada","1",IF(J33="Ada","4",""))</f>
        <v/>
      </c>
      <c r="L33" s="93" t="str">
        <f>IFERROR(SUM($G33+$I33+$K33),"")</f>
        <v/>
      </c>
      <c r="M33" s="93" t="str">
        <f>IFERROR(SUM($L33/3),"")</f>
        <v/>
      </c>
      <c r="N33" s="100" t="s">
        <v>462</v>
      </c>
      <c r="O33" s="95"/>
    </row>
    <row r="34" ht="20.5" customHeight="1" spans="1:15">
      <c r="A34" s="5"/>
      <c r="C34" s="67"/>
      <c r="D34" s="31">
        <v>2</v>
      </c>
      <c r="E34" s="78" t="s">
        <v>463</v>
      </c>
      <c r="F34" s="77"/>
      <c r="G34" s="31" t="str">
        <f t="shared" si="5"/>
        <v/>
      </c>
      <c r="H34" s="77"/>
      <c r="I34" s="31" t="str">
        <f t="shared" si="6"/>
        <v/>
      </c>
      <c r="J34" s="77"/>
      <c r="K34" s="31" t="str">
        <f t="shared" si="7"/>
        <v/>
      </c>
      <c r="L34" s="93" t="str">
        <f>IFERROR(SUM($G34+$I34+$K34),"")</f>
        <v/>
      </c>
      <c r="M34" s="93" t="str">
        <f>IFERROR(SUM($L34/3),"")</f>
        <v/>
      </c>
      <c r="N34" s="101"/>
      <c r="O34" s="95"/>
    </row>
    <row r="35" ht="20.5" customHeight="1" spans="1:15">
      <c r="A35" s="5"/>
      <c r="C35" s="67"/>
      <c r="D35" s="31">
        <v>3</v>
      </c>
      <c r="E35" s="78" t="s">
        <v>464</v>
      </c>
      <c r="F35" s="77"/>
      <c r="G35" s="31" t="str">
        <f t="shared" si="5"/>
        <v/>
      </c>
      <c r="H35" s="77"/>
      <c r="I35" s="31" t="str">
        <f t="shared" si="6"/>
        <v/>
      </c>
      <c r="J35" s="77"/>
      <c r="K35" s="31" t="str">
        <f t="shared" si="7"/>
        <v/>
      </c>
      <c r="L35" s="93" t="str">
        <f>IFERROR(SUM($G35+$I35+$K35),"")</f>
        <v/>
      </c>
      <c r="M35" s="93" t="str">
        <f>IFERROR(SUM($L35/3),"")</f>
        <v/>
      </c>
      <c r="N35" s="101"/>
      <c r="O35" s="95"/>
    </row>
    <row r="36" ht="20.5" customHeight="1" spans="1:15">
      <c r="A36" s="5"/>
      <c r="C36" s="67"/>
      <c r="D36" s="81"/>
      <c r="E36" s="82"/>
      <c r="F36" s="82"/>
      <c r="G36" s="82"/>
      <c r="H36" s="83"/>
      <c r="I36" s="83"/>
      <c r="J36" s="83"/>
      <c r="K36" s="49" t="s">
        <v>243</v>
      </c>
      <c r="L36" s="73"/>
      <c r="M36" s="51">
        <f>SUM($M33:$M35)</f>
        <v>0</v>
      </c>
      <c r="N36" s="102"/>
      <c r="O36" s="95"/>
    </row>
    <row r="37" ht="14.25" customHeight="1" spans="1:15">
      <c r="A37" s="5"/>
      <c r="C37" s="84"/>
      <c r="D37" s="85"/>
      <c r="E37" s="85"/>
      <c r="F37" s="85"/>
      <c r="G37" s="85"/>
      <c r="H37" s="85"/>
      <c r="I37" s="85"/>
      <c r="J37" s="85"/>
      <c r="K37" s="85"/>
      <c r="L37" s="85"/>
      <c r="M37" s="85"/>
      <c r="N37" s="85"/>
      <c r="O37" s="99"/>
    </row>
    <row r="38" ht="14.25" customHeight="1" spans="1:15">
      <c r="A38" s="5"/>
      <c r="C38" s="86"/>
      <c r="D38" s="86"/>
      <c r="E38" s="86"/>
      <c r="F38" s="86"/>
      <c r="G38" s="86"/>
      <c r="H38" s="86"/>
      <c r="I38" s="86"/>
      <c r="J38" s="86"/>
      <c r="K38" s="86"/>
      <c r="L38" s="86"/>
      <c r="M38" s="86"/>
      <c r="N38" s="86"/>
      <c r="O38" s="86"/>
    </row>
    <row r="39" ht="14.25" customHeight="1" spans="1:15">
      <c r="A39" s="5"/>
      <c r="C39" s="64" t="s">
        <v>465</v>
      </c>
      <c r="D39" s="65"/>
      <c r="E39" s="66"/>
      <c r="F39" s="66"/>
      <c r="G39" s="66"/>
      <c r="H39" s="66"/>
      <c r="I39" s="66"/>
      <c r="J39" s="66"/>
      <c r="K39" s="66"/>
      <c r="L39" s="66"/>
      <c r="M39" s="66"/>
      <c r="N39" s="66"/>
      <c r="O39" s="88"/>
    </row>
    <row r="40" ht="14.25" customHeight="1" spans="1:15">
      <c r="A40" s="5"/>
      <c r="C40" s="67"/>
      <c r="D40" s="68"/>
      <c r="E40" s="69"/>
      <c r="F40" s="69"/>
      <c r="G40" s="69"/>
      <c r="H40" s="69"/>
      <c r="I40" s="69"/>
      <c r="J40" s="69"/>
      <c r="K40" s="69"/>
      <c r="L40" s="69"/>
      <c r="M40" s="69"/>
      <c r="N40" s="69"/>
      <c r="O40" s="89"/>
    </row>
    <row r="41" ht="14.25" customHeight="1" spans="1:15">
      <c r="A41" s="5"/>
      <c r="C41" s="13"/>
      <c r="D41" s="70" t="s">
        <v>10</v>
      </c>
      <c r="E41" s="835" t="s">
        <v>448</v>
      </c>
      <c r="F41" s="836" t="s">
        <v>273</v>
      </c>
      <c r="G41" s="71"/>
      <c r="H41" s="71"/>
      <c r="I41" s="71"/>
      <c r="J41" s="71"/>
      <c r="K41" s="73"/>
      <c r="L41" s="90" t="s">
        <v>227</v>
      </c>
      <c r="M41" s="91" t="s">
        <v>228</v>
      </c>
      <c r="N41" s="18" t="s">
        <v>229</v>
      </c>
      <c r="O41" s="92"/>
    </row>
    <row r="42" ht="14.25" customHeight="1" spans="1:15">
      <c r="A42" s="5"/>
      <c r="C42" s="13"/>
      <c r="D42" s="72"/>
      <c r="E42" s="72"/>
      <c r="F42" s="19">
        <v>1</v>
      </c>
      <c r="G42" s="73"/>
      <c r="H42" s="24">
        <v>2</v>
      </c>
      <c r="I42" s="73"/>
      <c r="J42" s="24">
        <v>3</v>
      </c>
      <c r="K42" s="73"/>
      <c r="L42" s="72"/>
      <c r="M42" s="72"/>
      <c r="N42" s="72"/>
      <c r="O42" s="92"/>
    </row>
    <row r="43" ht="14.25" customHeight="1" spans="1:15">
      <c r="A43" s="5"/>
      <c r="C43" s="13"/>
      <c r="D43" s="74"/>
      <c r="E43" s="74"/>
      <c r="F43" s="75" t="s">
        <v>230</v>
      </c>
      <c r="G43" s="75" t="s">
        <v>231</v>
      </c>
      <c r="H43" s="76" t="s">
        <v>230</v>
      </c>
      <c r="I43" s="76" t="s">
        <v>231</v>
      </c>
      <c r="J43" s="76" t="s">
        <v>230</v>
      </c>
      <c r="K43" s="76" t="s">
        <v>231</v>
      </c>
      <c r="L43" s="74"/>
      <c r="M43" s="74"/>
      <c r="N43" s="74"/>
      <c r="O43" s="92"/>
    </row>
    <row r="44" customHeight="1" spans="1:15">
      <c r="A44" s="5"/>
      <c r="C44" s="67"/>
      <c r="D44" s="31">
        <v>1</v>
      </c>
      <c r="E44" s="40" t="s">
        <v>466</v>
      </c>
      <c r="F44" s="87"/>
      <c r="G44" s="35" t="str">
        <f>IF(F44="Tidak Ada","1",IF(F44="Bergabung dengan unit yang lain","2",IF(F44="Ada cukup layak","3",IF(F44="Ada layak dengan SK","4",""))))</f>
        <v/>
      </c>
      <c r="H44" s="87"/>
      <c r="I44" s="35" t="str">
        <f>IF(H44="Tidak Ada","1",IF(H44="Bergabung dengan unit yang lain","2",IF(H44="Ada cukup layak","3",IF(H44="Ada layak dengan SK","4",""))))</f>
        <v/>
      </c>
      <c r="J44" s="87"/>
      <c r="K44" s="35" t="str">
        <f>IF(J44="Tidak Ada","1",IF(J44="Bergabung dengan unit yang lain","2",IF(J44="Ada cukup layak","3",IF(J44="Ada layak dengan SK","4",""))))</f>
        <v/>
      </c>
      <c r="L44" s="93" t="str">
        <f>IFERROR(SUM($G44+$I44+$K44),"")</f>
        <v/>
      </c>
      <c r="M44" s="93" t="str">
        <f>IFERROR(SUM($L44/3),"")</f>
        <v/>
      </c>
      <c r="N44" s="103" t="s">
        <v>450</v>
      </c>
      <c r="O44" s="95"/>
    </row>
    <row r="45" customHeight="1" spans="1:15">
      <c r="A45" s="5"/>
      <c r="C45" s="67"/>
      <c r="D45" s="31">
        <v>2</v>
      </c>
      <c r="E45" s="40" t="s">
        <v>467</v>
      </c>
      <c r="F45" s="77"/>
      <c r="G45" s="31" t="str">
        <f t="shared" ref="G45:G47" si="8">IF(F45="Tidak Ada","1",IF(F45="Ada","4",""))</f>
        <v/>
      </c>
      <c r="H45" s="77"/>
      <c r="I45" s="31" t="str">
        <f t="shared" ref="I45:I47" si="9">IF(H45="Tidak Ada","1",IF(H45="Ada","4",""))</f>
        <v/>
      </c>
      <c r="J45" s="77"/>
      <c r="K45" s="31" t="str">
        <f t="shared" ref="K45:K47" si="10">IF(J45="Tidak Ada","1",IF(J45="Ada","4",""))</f>
        <v/>
      </c>
      <c r="L45" s="93" t="str">
        <f>IFERROR(SUM($G45+$I45+$K45),"")</f>
        <v/>
      </c>
      <c r="M45" s="93" t="str">
        <f>IFERROR(SUM($L45/3),"")</f>
        <v/>
      </c>
      <c r="N45" s="104"/>
      <c r="O45" s="95"/>
    </row>
    <row r="46" customHeight="1" spans="1:15">
      <c r="A46" s="5"/>
      <c r="C46" s="67"/>
      <c r="D46" s="31">
        <v>3</v>
      </c>
      <c r="E46" s="40" t="s">
        <v>468</v>
      </c>
      <c r="F46" s="77"/>
      <c r="G46" s="31" t="str">
        <f t="shared" si="8"/>
        <v/>
      </c>
      <c r="H46" s="77"/>
      <c r="I46" s="31" t="str">
        <f t="shared" si="9"/>
        <v/>
      </c>
      <c r="J46" s="77"/>
      <c r="K46" s="31" t="str">
        <f t="shared" si="10"/>
        <v/>
      </c>
      <c r="L46" s="93" t="str">
        <f>IFERROR(SUM($G46+$I46+$K46),"")</f>
        <v/>
      </c>
      <c r="M46" s="93" t="str">
        <f>IFERROR(SUM($L46/3),"")</f>
        <v/>
      </c>
      <c r="N46" s="104"/>
      <c r="O46" s="95"/>
    </row>
    <row r="47" customHeight="1" spans="1:15">
      <c r="A47" s="5"/>
      <c r="C47" s="67"/>
      <c r="D47" s="31">
        <v>4</v>
      </c>
      <c r="E47" s="78" t="s">
        <v>469</v>
      </c>
      <c r="F47" s="77"/>
      <c r="G47" s="31" t="str">
        <f t="shared" si="8"/>
        <v/>
      </c>
      <c r="H47" s="77"/>
      <c r="I47" s="31" t="str">
        <f t="shared" si="9"/>
        <v/>
      </c>
      <c r="J47" s="77"/>
      <c r="K47" s="31" t="str">
        <f t="shared" si="10"/>
        <v/>
      </c>
      <c r="L47" s="93" t="str">
        <f>IFERROR(SUM($G47+$I47+$K47),"")</f>
        <v/>
      </c>
      <c r="M47" s="93" t="str">
        <f>IFERROR(SUM($L47/3),"")</f>
        <v/>
      </c>
      <c r="N47" s="104"/>
      <c r="O47" s="95"/>
    </row>
    <row r="48" customHeight="1" spans="1:15">
      <c r="A48" s="5"/>
      <c r="C48" s="67"/>
      <c r="D48" s="81"/>
      <c r="E48" s="82"/>
      <c r="F48" s="82"/>
      <c r="G48" s="82"/>
      <c r="H48" s="83"/>
      <c r="I48" s="83"/>
      <c r="J48" s="83"/>
      <c r="K48" s="49" t="s">
        <v>243</v>
      </c>
      <c r="L48" s="73"/>
      <c r="M48" s="97">
        <f>SUM($M44:$M47)</f>
        <v>0</v>
      </c>
      <c r="N48" s="105"/>
      <c r="O48" s="95"/>
    </row>
    <row r="49" ht="14.25" customHeight="1" spans="1:15">
      <c r="A49" s="5"/>
      <c r="C49" s="84"/>
      <c r="D49" s="85"/>
      <c r="E49" s="85"/>
      <c r="F49" s="85"/>
      <c r="G49" s="85"/>
      <c r="H49" s="85"/>
      <c r="I49" s="85"/>
      <c r="J49" s="85"/>
      <c r="K49" s="85"/>
      <c r="L49" s="85"/>
      <c r="M49" s="85"/>
      <c r="N49" s="85"/>
      <c r="O49" s="99"/>
    </row>
    <row r="50" ht="14.25" customHeight="1" spans="1:1">
      <c r="A50" s="5"/>
    </row>
    <row r="51" ht="14.25" customHeight="1" spans="1:10">
      <c r="A51" s="5"/>
      <c r="J51" s="106"/>
    </row>
    <row r="52" ht="14.25" customHeight="1" spans="1:1">
      <c r="A52" s="5"/>
    </row>
    <row r="53" ht="14.25" customHeight="1" spans="1:1">
      <c r="A53" s="5"/>
    </row>
    <row r="54" ht="14.25" customHeight="1" spans="1:1">
      <c r="A54" s="5"/>
    </row>
    <row r="55" ht="14.25" customHeight="1" spans="1:1">
      <c r="A55" s="5"/>
    </row>
    <row r="56" ht="14.25" customHeight="1" spans="1:1">
      <c r="A56" s="5"/>
    </row>
    <row r="57" ht="14.25" customHeight="1" spans="1:1">
      <c r="A57" s="5"/>
    </row>
    <row r="58" ht="14.25" customHeight="1" spans="1:1">
      <c r="A58" s="5"/>
    </row>
    <row r="59" ht="14.25" customHeight="1" spans="1:1">
      <c r="A59" s="5"/>
    </row>
    <row r="60" ht="14.25" customHeight="1" spans="1:1">
      <c r="A60" s="5"/>
    </row>
    <row r="61" ht="14.25" customHeight="1" spans="1:1">
      <c r="A61" s="5"/>
    </row>
    <row r="62" ht="14.25" customHeight="1" spans="1:1">
      <c r="A62" s="5"/>
    </row>
    <row r="63" ht="14.25" customHeight="1" spans="1:1">
      <c r="A63" s="5"/>
    </row>
    <row r="64" ht="14.25" customHeight="1" spans="1:1">
      <c r="A64" s="5"/>
    </row>
    <row r="65" ht="14.25" customHeight="1" spans="1:1">
      <c r="A65" s="5"/>
    </row>
    <row r="66" ht="14.25" customHeight="1" spans="1:1">
      <c r="A66" s="5"/>
    </row>
    <row r="67" ht="14.25" customHeight="1" spans="1:1">
      <c r="A67" s="5"/>
    </row>
    <row r="68" ht="14.25" customHeight="1" spans="1:1">
      <c r="A68" s="5"/>
    </row>
    <row r="69" ht="14.25" customHeight="1" spans="1:1">
      <c r="A69" s="5"/>
    </row>
    <row r="70" ht="14.25" customHeight="1" spans="1:1">
      <c r="A70" s="5"/>
    </row>
    <row r="71" ht="14.25" customHeight="1" spans="1:1">
      <c r="A71" s="5"/>
    </row>
    <row r="72" ht="14.25" customHeight="1" spans="1:1">
      <c r="A72" s="5"/>
    </row>
    <row r="73" ht="14.25" customHeight="1" spans="1:1">
      <c r="A73" s="5"/>
    </row>
    <row r="74" ht="14.25" customHeight="1" spans="1:1">
      <c r="A74" s="5"/>
    </row>
    <row r="75" ht="14.25" customHeight="1" spans="1:1">
      <c r="A75" s="5"/>
    </row>
    <row r="76" ht="14.25" customHeight="1" spans="1:1">
      <c r="A76" s="5"/>
    </row>
    <row r="77" ht="14.25" customHeight="1" spans="1:1">
      <c r="A77" s="5"/>
    </row>
    <row r="78" ht="14.25" customHeight="1" spans="1:1">
      <c r="A78" s="5"/>
    </row>
    <row r="79" ht="14.25" customHeight="1" spans="1:1">
      <c r="A79" s="5"/>
    </row>
    <row r="80" ht="14.25" customHeight="1" spans="1:1">
      <c r="A80" s="5"/>
    </row>
    <row r="81" ht="14.25" customHeight="1" spans="1:1">
      <c r="A81" s="5"/>
    </row>
    <row r="82" ht="14.25" customHeight="1" spans="1:1">
      <c r="A82" s="5"/>
    </row>
    <row r="83" ht="14.25" customHeight="1" spans="1:1">
      <c r="A83" s="5"/>
    </row>
    <row r="84" ht="14.25" customHeight="1" spans="1:1">
      <c r="A84" s="5"/>
    </row>
    <row r="85" ht="14.25" customHeight="1" spans="1:1">
      <c r="A85" s="5"/>
    </row>
    <row r="86" ht="14.25" customHeight="1" spans="1:1">
      <c r="A86" s="5"/>
    </row>
    <row r="87" ht="14.25" customHeight="1" spans="1:1">
      <c r="A87" s="5"/>
    </row>
    <row r="88" ht="14.25" customHeight="1" spans="1:1">
      <c r="A88" s="5"/>
    </row>
    <row r="89" ht="14.25" customHeight="1" spans="1:1">
      <c r="A89" s="5"/>
    </row>
    <row r="90" ht="14.25" customHeight="1" spans="1:1">
      <c r="A90" s="5"/>
    </row>
    <row r="91" ht="14.25" customHeight="1" spans="1:1">
      <c r="A91" s="5"/>
    </row>
    <row r="92" ht="14.25" customHeight="1" spans="1:1">
      <c r="A92" s="5"/>
    </row>
    <row r="93" ht="14.25" customHeight="1" spans="1:1">
      <c r="A93" s="5"/>
    </row>
    <row r="94" ht="14.25" customHeight="1" spans="1:1">
      <c r="A94" s="5"/>
    </row>
    <row r="95" ht="14.25" customHeight="1" spans="1:1">
      <c r="A95" s="5"/>
    </row>
    <row r="96" ht="14.25" customHeight="1" spans="1:1">
      <c r="A96" s="5"/>
    </row>
    <row r="97" ht="14.25" customHeight="1" spans="1:1">
      <c r="A97" s="5"/>
    </row>
    <row r="98" ht="14.25" customHeight="1" spans="1:1">
      <c r="A98" s="5"/>
    </row>
    <row r="99" ht="14.25" customHeight="1" spans="1:1">
      <c r="A99" s="5"/>
    </row>
    <row r="100" ht="14.25" customHeight="1" spans="1:1">
      <c r="A100" s="5"/>
    </row>
    <row r="101" ht="14.25" customHeight="1" spans="1:1">
      <c r="A101" s="5"/>
    </row>
    <row r="102" ht="14.25" customHeight="1" spans="1:1">
      <c r="A102" s="5"/>
    </row>
    <row r="103" ht="14.25" customHeight="1" spans="1:1">
      <c r="A103" s="5"/>
    </row>
    <row r="104" ht="14.25" customHeight="1" spans="1:1">
      <c r="A104" s="5"/>
    </row>
    <row r="105" ht="14.25" customHeight="1" spans="1:1">
      <c r="A105" s="5"/>
    </row>
    <row r="106" ht="14.25" customHeight="1" spans="1:1">
      <c r="A106" s="5"/>
    </row>
    <row r="107" ht="14.25" customHeight="1" spans="1:1">
      <c r="A107" s="5"/>
    </row>
    <row r="108" ht="14.25" customHeight="1" spans="1:1">
      <c r="A108" s="5"/>
    </row>
    <row r="109" ht="14.25" customHeight="1" spans="1:1">
      <c r="A109" s="5"/>
    </row>
    <row r="110" ht="14.25" customHeight="1" spans="1:1">
      <c r="A110" s="5"/>
    </row>
    <row r="111" ht="14.25" customHeight="1" spans="1:1">
      <c r="A111" s="5"/>
    </row>
    <row r="112" ht="14.25" customHeight="1" spans="1:1">
      <c r="A112" s="5"/>
    </row>
    <row r="113" ht="14.25" customHeight="1" spans="1:1">
      <c r="A113" s="5"/>
    </row>
    <row r="114" ht="14.25" customHeight="1" spans="1:1">
      <c r="A114" s="5"/>
    </row>
    <row r="115" ht="14.25" customHeight="1" spans="1:1">
      <c r="A115" s="5"/>
    </row>
    <row r="116" ht="14.25" customHeight="1" spans="1:1">
      <c r="A116" s="5"/>
    </row>
    <row r="117" ht="14.25" customHeight="1" spans="1:1">
      <c r="A117" s="5"/>
    </row>
    <row r="118" ht="14.25" customHeight="1" spans="1:1">
      <c r="A118" s="5"/>
    </row>
    <row r="119" ht="14.25" customHeight="1" spans="1:1">
      <c r="A119" s="5"/>
    </row>
    <row r="120" ht="14.25" customHeight="1" spans="1:1">
      <c r="A120" s="5"/>
    </row>
    <row r="121" ht="14.25" customHeight="1" spans="1:1">
      <c r="A121" s="5"/>
    </row>
    <row r="122" ht="14.25" customHeight="1" spans="1:1">
      <c r="A122" s="5"/>
    </row>
    <row r="123" ht="14.25" customHeight="1" spans="1:1">
      <c r="A123" s="5"/>
    </row>
    <row r="124" ht="14.25" customHeight="1" spans="1:1">
      <c r="A124" s="5"/>
    </row>
    <row r="125" ht="14.25" customHeight="1" spans="1:1">
      <c r="A125" s="5"/>
    </row>
    <row r="126" ht="14.25" customHeight="1" spans="1:1">
      <c r="A126" s="5"/>
    </row>
    <row r="127" ht="14.25" customHeight="1" spans="1:1">
      <c r="A127" s="5"/>
    </row>
    <row r="128" ht="14.25" customHeight="1" spans="1:1">
      <c r="A128" s="5"/>
    </row>
    <row r="129" ht="14.25" customHeight="1" spans="1:1">
      <c r="A129" s="5"/>
    </row>
    <row r="130" ht="14.25" customHeight="1" spans="1:1">
      <c r="A130" s="5"/>
    </row>
    <row r="131" ht="14.25" customHeight="1" spans="1:1">
      <c r="A131" s="5"/>
    </row>
    <row r="132" ht="14.25" customHeight="1" spans="1:1">
      <c r="A132" s="5"/>
    </row>
    <row r="133" ht="14.25" customHeight="1" spans="1:1">
      <c r="A133" s="5"/>
    </row>
    <row r="134" ht="14.25" customHeight="1" spans="1:1">
      <c r="A134" s="5"/>
    </row>
    <row r="135" ht="14.25" customHeight="1" spans="1:1">
      <c r="A135" s="5"/>
    </row>
    <row r="136" ht="14.25" customHeight="1" spans="1:1">
      <c r="A136" s="5"/>
    </row>
    <row r="137" ht="14.25" customHeight="1" spans="1:1">
      <c r="A137" s="5"/>
    </row>
    <row r="138" ht="14.25" customHeight="1" spans="1:1">
      <c r="A138" s="5"/>
    </row>
    <row r="139" ht="14.25" customHeight="1" spans="1:1">
      <c r="A139" s="5"/>
    </row>
    <row r="140" ht="14.25" customHeight="1" spans="1:1">
      <c r="A140" s="5"/>
    </row>
    <row r="141" ht="14.25" customHeight="1" spans="1:1">
      <c r="A141" s="5"/>
    </row>
    <row r="142" ht="14.25" customHeight="1" spans="1:1">
      <c r="A142" s="5"/>
    </row>
    <row r="143" ht="14.25" customHeight="1" spans="1:1">
      <c r="A143" s="5"/>
    </row>
    <row r="144" ht="14.25" customHeight="1" spans="1:1">
      <c r="A144" s="5"/>
    </row>
    <row r="145" ht="14.25" customHeight="1" spans="1:1">
      <c r="A145" s="5"/>
    </row>
    <row r="146" ht="14.25" customHeight="1" spans="1:1">
      <c r="A146" s="5"/>
    </row>
    <row r="147" ht="14.25" customHeight="1" spans="1:1">
      <c r="A147" s="5"/>
    </row>
    <row r="148" ht="14.25" customHeight="1" spans="1:1">
      <c r="A148" s="5"/>
    </row>
    <row r="149" ht="14.25" customHeight="1" spans="1:1">
      <c r="A149" s="5"/>
    </row>
    <row r="150" ht="14.25" customHeight="1" spans="1:1">
      <c r="A150" s="5"/>
    </row>
    <row r="151" ht="14.25" customHeight="1" spans="1:1">
      <c r="A151" s="5"/>
    </row>
    <row r="152" ht="14.25" customHeight="1" spans="1:1">
      <c r="A152" s="5"/>
    </row>
    <row r="153" ht="14.25" customHeight="1" spans="1:1">
      <c r="A153" s="5"/>
    </row>
    <row r="154" ht="14.25" customHeight="1" spans="1:1">
      <c r="A154" s="5"/>
    </row>
    <row r="155" ht="14.25" customHeight="1" spans="1:1">
      <c r="A155" s="5"/>
    </row>
    <row r="156" ht="14.25" customHeight="1" spans="1:1">
      <c r="A156" s="5"/>
    </row>
    <row r="157" ht="14.25" customHeight="1" spans="1:1">
      <c r="A157" s="5"/>
    </row>
    <row r="158" ht="14.25" customHeight="1" spans="1:1">
      <c r="A158" s="5"/>
    </row>
    <row r="159" ht="14.25" customHeight="1" spans="1:1">
      <c r="A159" s="5"/>
    </row>
    <row r="160" ht="14.25" customHeight="1" spans="1:1">
      <c r="A160" s="5"/>
    </row>
    <row r="161" ht="14.25" customHeight="1" spans="1:1">
      <c r="A161" s="5"/>
    </row>
    <row r="162" ht="14.25" customHeight="1" spans="1:1">
      <c r="A162" s="5"/>
    </row>
    <row r="163" ht="14.25" customHeight="1" spans="1:1">
      <c r="A163" s="5"/>
    </row>
    <row r="164" ht="14.25" customHeight="1" spans="1:1">
      <c r="A164" s="5"/>
    </row>
    <row r="165" ht="14.25" customHeight="1" spans="1:1">
      <c r="A165" s="5"/>
    </row>
    <row r="166" ht="14.25" customHeight="1" spans="1:1">
      <c r="A166" s="5"/>
    </row>
    <row r="167" ht="14.25" customHeight="1" spans="1:1">
      <c r="A167" s="5"/>
    </row>
    <row r="168" ht="14.25" customHeight="1" spans="1:1">
      <c r="A168" s="5"/>
    </row>
    <row r="169" ht="14.25" customHeight="1" spans="1:1">
      <c r="A169" s="5"/>
    </row>
    <row r="170" ht="14.25" customHeight="1" spans="1:1">
      <c r="A170" s="5"/>
    </row>
    <row r="171" ht="14.25" customHeight="1" spans="1:1">
      <c r="A171" s="5"/>
    </row>
    <row r="172" ht="14.25" customHeight="1" spans="1:1">
      <c r="A172" s="5"/>
    </row>
    <row r="173" ht="14.25" customHeight="1" spans="1:1">
      <c r="A173" s="5"/>
    </row>
    <row r="174" ht="14.25" customHeight="1" spans="1:1">
      <c r="A174" s="5"/>
    </row>
    <row r="175" ht="14.25" customHeight="1" spans="1:1">
      <c r="A175" s="5"/>
    </row>
    <row r="176" ht="14.25" customHeight="1" spans="1:1">
      <c r="A176" s="5"/>
    </row>
    <row r="177" ht="14.25" customHeight="1" spans="1:1">
      <c r="A177" s="5"/>
    </row>
    <row r="178" ht="14.25" customHeight="1" spans="1:1">
      <c r="A178" s="5"/>
    </row>
    <row r="179" ht="14.25" customHeight="1" spans="1:1">
      <c r="A179" s="5"/>
    </row>
    <row r="180" ht="14.25" customHeight="1" spans="1:1">
      <c r="A180" s="5"/>
    </row>
    <row r="181" ht="14.25" customHeight="1" spans="1:1">
      <c r="A181" s="5"/>
    </row>
    <row r="182" ht="14.25" customHeight="1" spans="1:1">
      <c r="A182" s="5"/>
    </row>
    <row r="183" ht="14.25" customHeight="1" spans="1:1">
      <c r="A183" s="5"/>
    </row>
    <row r="184" ht="14.25" customHeight="1" spans="1:1">
      <c r="A184" s="5"/>
    </row>
    <row r="185" ht="14.25" customHeight="1" spans="1:1">
      <c r="A185" s="5"/>
    </row>
    <row r="186" ht="14.25" customHeight="1" spans="1:1">
      <c r="A186" s="5"/>
    </row>
    <row r="187" ht="14.25" customHeight="1" spans="1:1">
      <c r="A187" s="5"/>
    </row>
    <row r="188" ht="14.25" customHeight="1" spans="1:1">
      <c r="A188" s="5"/>
    </row>
    <row r="189" ht="14.25" customHeight="1" spans="1:1">
      <c r="A189" s="5"/>
    </row>
    <row r="190" ht="14.25" customHeight="1" spans="1:1">
      <c r="A190" s="5"/>
    </row>
    <row r="191" ht="14.25" customHeight="1" spans="1:1">
      <c r="A191" s="5"/>
    </row>
    <row r="192" ht="14.25" customHeight="1" spans="1:1">
      <c r="A192" s="5"/>
    </row>
    <row r="193" ht="14.25" customHeight="1" spans="1:1">
      <c r="A193" s="5"/>
    </row>
    <row r="194" ht="14.25" customHeight="1" spans="1:1">
      <c r="A194" s="5"/>
    </row>
    <row r="195" ht="14.25" customHeight="1" spans="1:1">
      <c r="A195" s="5"/>
    </row>
    <row r="196" ht="14.25" customHeight="1" spans="1:1">
      <c r="A196" s="5"/>
    </row>
    <row r="197" ht="14.25" customHeight="1" spans="1:1">
      <c r="A197" s="5"/>
    </row>
    <row r="198" ht="14.25" customHeight="1" spans="1:1">
      <c r="A198" s="5"/>
    </row>
    <row r="199" ht="14.25" customHeight="1" spans="1:1">
      <c r="A199" s="5"/>
    </row>
    <row r="200" ht="14.25" customHeight="1" spans="1:1">
      <c r="A200" s="5"/>
    </row>
    <row r="201" ht="14.25" customHeight="1" spans="1:1">
      <c r="A201" s="5"/>
    </row>
    <row r="202" ht="14.25" customHeight="1" spans="1:1">
      <c r="A202" s="5"/>
    </row>
    <row r="203" ht="14.25" customHeight="1" spans="1:1">
      <c r="A203" s="5"/>
    </row>
    <row r="204" ht="14.25" customHeight="1" spans="1:1">
      <c r="A204" s="5"/>
    </row>
    <row r="205" ht="14.25" customHeight="1" spans="1:1">
      <c r="A205" s="5"/>
    </row>
    <row r="206" ht="14.25" customHeight="1" spans="1:1">
      <c r="A206" s="5"/>
    </row>
    <row r="207" ht="14.25" customHeight="1" spans="1:1">
      <c r="A207" s="5"/>
    </row>
    <row r="208" ht="14.25" customHeight="1" spans="1:1">
      <c r="A208" s="5"/>
    </row>
    <row r="209" ht="14.25" customHeight="1" spans="1:1">
      <c r="A209" s="5"/>
    </row>
    <row r="210" ht="14.25" customHeight="1" spans="1:1">
      <c r="A210" s="5"/>
    </row>
    <row r="211" ht="14.25" customHeight="1" spans="1:1">
      <c r="A211" s="5"/>
    </row>
    <row r="212" ht="14.25" customHeight="1" spans="1:1">
      <c r="A212" s="5"/>
    </row>
    <row r="213" ht="14.25" customHeight="1" spans="1:1">
      <c r="A213" s="5"/>
    </row>
    <row r="214" ht="14.25" customHeight="1" spans="1:1">
      <c r="A214" s="5"/>
    </row>
    <row r="215" ht="14.25" customHeight="1" spans="1:1">
      <c r="A215" s="5"/>
    </row>
    <row r="216" ht="14.25" customHeight="1" spans="1:1">
      <c r="A216" s="5"/>
    </row>
    <row r="217" ht="14.25" customHeight="1" spans="1:1">
      <c r="A217" s="5"/>
    </row>
    <row r="218" ht="14.25" customHeight="1" spans="1:1">
      <c r="A218" s="5"/>
    </row>
    <row r="219" ht="14.25" customHeight="1" spans="1:1">
      <c r="A219" s="5"/>
    </row>
    <row r="220" ht="14.25" customHeight="1" spans="1:1">
      <c r="A220" s="5"/>
    </row>
    <row r="221" ht="14.25" customHeight="1" spans="1:1">
      <c r="A221" s="5"/>
    </row>
    <row r="222" ht="14.25" customHeight="1" spans="1:1">
      <c r="A222" s="5"/>
    </row>
    <row r="223" ht="14.25" customHeight="1" spans="1:1">
      <c r="A223" s="5"/>
    </row>
    <row r="224" ht="14.25" customHeight="1" spans="1:1">
      <c r="A224" s="5"/>
    </row>
    <row r="225" ht="14.25" customHeight="1" spans="1:1">
      <c r="A225" s="5"/>
    </row>
    <row r="226" ht="14.25" customHeight="1" spans="1:1">
      <c r="A226" s="5"/>
    </row>
    <row r="227" ht="14.25" customHeight="1" spans="1:1">
      <c r="A227" s="5"/>
    </row>
    <row r="228" ht="14.25" customHeight="1" spans="1:1">
      <c r="A228" s="5"/>
    </row>
    <row r="229" ht="14.25" customHeight="1" spans="1:1">
      <c r="A229" s="5"/>
    </row>
    <row r="230" ht="14.25" customHeight="1" spans="1:1">
      <c r="A230" s="5"/>
    </row>
    <row r="231" ht="14.25" customHeight="1" spans="1:1">
      <c r="A231" s="5"/>
    </row>
    <row r="232" ht="14.25" customHeight="1" spans="1:1">
      <c r="A232" s="5"/>
    </row>
    <row r="233" ht="14.25" customHeight="1" spans="1:1">
      <c r="A233" s="5"/>
    </row>
    <row r="234" ht="14.25" customHeight="1" spans="1:1">
      <c r="A234" s="5"/>
    </row>
    <row r="235" ht="14.25" customHeight="1" spans="1:1">
      <c r="A235" s="5"/>
    </row>
    <row r="236" ht="14.25" customHeight="1" spans="1:1">
      <c r="A236" s="5"/>
    </row>
    <row r="237" ht="14.25" customHeight="1" spans="1:1">
      <c r="A237" s="5"/>
    </row>
    <row r="238" ht="14.25" customHeight="1" spans="1:1">
      <c r="A238" s="5"/>
    </row>
    <row r="239" ht="14.25" customHeight="1" spans="1:1">
      <c r="A239" s="5"/>
    </row>
    <row r="240" ht="14.25" customHeight="1" spans="1:1">
      <c r="A240" s="5"/>
    </row>
    <row r="241" ht="14.25" customHeight="1" spans="1:1">
      <c r="A241" s="5"/>
    </row>
    <row r="242" ht="14.25" customHeight="1" spans="1:1">
      <c r="A242" s="5"/>
    </row>
    <row r="243" ht="14.25" customHeight="1" spans="1:1">
      <c r="A243" s="5"/>
    </row>
    <row r="244" ht="14.25" customHeight="1" spans="1:1">
      <c r="A244" s="5"/>
    </row>
    <row r="245" ht="14.25" customHeight="1" spans="1:1">
      <c r="A245" s="5"/>
    </row>
    <row r="246" ht="14.25" customHeight="1" spans="1:1">
      <c r="A246" s="5"/>
    </row>
    <row r="247" ht="14.25" customHeight="1" spans="1:1">
      <c r="A247" s="5"/>
    </row>
    <row r="248" ht="14.25" customHeight="1" spans="1:1">
      <c r="A248" s="5"/>
    </row>
    <row r="249" ht="14.25" customHeight="1" spans="1:1">
      <c r="A249" s="5"/>
    </row>
    <row r="250" ht="14.25" customHeight="1" spans="1:1">
      <c r="A250" s="5"/>
    </row>
    <row r="251" ht="14.25" customHeight="1" spans="1:1">
      <c r="A251" s="5"/>
    </row>
    <row r="252" ht="15.75" customHeight="1" spans="1:1">
      <c r="A252" s="5"/>
    </row>
    <row r="253" ht="15.75" customHeight="1" spans="1:1">
      <c r="A253" s="5"/>
    </row>
    <row r="254" ht="15.75" customHeight="1" spans="1:1">
      <c r="A254" s="5"/>
    </row>
    <row r="255" ht="15.75" customHeight="1" spans="1:1">
      <c r="A255" s="5"/>
    </row>
    <row r="256" ht="15.75" customHeight="1" spans="1:1">
      <c r="A256" s="5"/>
    </row>
    <row r="257" ht="15.75" customHeight="1" spans="1:1">
      <c r="A257" s="5"/>
    </row>
    <row r="258" ht="15.75" customHeight="1" spans="1:1">
      <c r="A258" s="5"/>
    </row>
    <row r="259" ht="15.75" customHeight="1" spans="1:1">
      <c r="A259" s="5"/>
    </row>
    <row r="260" ht="15.75" customHeight="1" spans="1:1">
      <c r="A260" s="5"/>
    </row>
    <row r="261" ht="15.75" customHeight="1" spans="1:1">
      <c r="A261" s="5"/>
    </row>
    <row r="262" ht="15.75" customHeight="1" spans="1:1">
      <c r="A262" s="5"/>
    </row>
    <row r="263" ht="15.75" customHeight="1" spans="1:1">
      <c r="A263" s="5"/>
    </row>
    <row r="264" ht="15.75" customHeight="1" spans="1:1">
      <c r="A264" s="5"/>
    </row>
    <row r="265" ht="15.75" customHeight="1" spans="1:1">
      <c r="A265" s="5"/>
    </row>
    <row r="266" ht="15.75" customHeight="1" spans="1:1">
      <c r="A266" s="5"/>
    </row>
    <row r="267" ht="15.75" customHeight="1" spans="1:1">
      <c r="A267" s="5"/>
    </row>
    <row r="268" ht="15.75" customHeight="1" spans="1:1">
      <c r="A268" s="5"/>
    </row>
    <row r="269" ht="15.75" customHeight="1" spans="1:1">
      <c r="A269" s="5"/>
    </row>
    <row r="270" ht="15.75" customHeight="1" spans="1:1">
      <c r="A270" s="5"/>
    </row>
    <row r="271" ht="15.75" customHeight="1" spans="1:1">
      <c r="A271" s="5"/>
    </row>
    <row r="272" ht="15.75" customHeight="1" spans="1:1">
      <c r="A272" s="5"/>
    </row>
    <row r="273" ht="15.75" customHeight="1" spans="1:1">
      <c r="A273" s="5"/>
    </row>
    <row r="274" ht="15.75" customHeight="1" spans="1:1">
      <c r="A274" s="5"/>
    </row>
    <row r="275" ht="15.75" customHeight="1" spans="1:1">
      <c r="A275" s="5"/>
    </row>
    <row r="276" ht="15.75" customHeight="1" spans="1:1">
      <c r="A276" s="5"/>
    </row>
    <row r="277" ht="15.75" customHeight="1" spans="1:1">
      <c r="A277" s="5"/>
    </row>
    <row r="278" ht="15.75" customHeight="1" spans="1:1">
      <c r="A278" s="5"/>
    </row>
    <row r="279" ht="15.75" customHeight="1" spans="1:1">
      <c r="A279" s="5"/>
    </row>
    <row r="280" ht="15.75" customHeight="1" spans="1:1">
      <c r="A280" s="5"/>
    </row>
    <row r="281" ht="15.75" customHeight="1" spans="1:1">
      <c r="A281" s="5"/>
    </row>
    <row r="282" ht="15.75" customHeight="1" spans="1:1">
      <c r="A282" s="5"/>
    </row>
    <row r="283" ht="15.75" customHeight="1" spans="1:1">
      <c r="A283" s="5"/>
    </row>
    <row r="284" ht="15.75" customHeight="1" spans="1:1">
      <c r="A284" s="5"/>
    </row>
    <row r="285" ht="15.75" customHeight="1" spans="1:1">
      <c r="A285" s="5"/>
    </row>
    <row r="286" ht="15.75" customHeight="1" spans="1:1">
      <c r="A286" s="5"/>
    </row>
    <row r="287" ht="15.75" customHeight="1" spans="1:1">
      <c r="A287" s="5"/>
    </row>
    <row r="288" ht="15.75" customHeight="1" spans="1:1">
      <c r="A288" s="5"/>
    </row>
    <row r="289" ht="15.75" customHeight="1" spans="1:1">
      <c r="A289" s="5"/>
    </row>
    <row r="290" ht="15.75" customHeight="1" spans="1:1">
      <c r="A290" s="5"/>
    </row>
    <row r="291" ht="15.75" customHeight="1" spans="1:1">
      <c r="A291" s="5"/>
    </row>
    <row r="292" ht="15.75" customHeight="1" spans="1:1">
      <c r="A292" s="5"/>
    </row>
    <row r="293" ht="15.75" customHeight="1" spans="1:1">
      <c r="A293" s="5"/>
    </row>
    <row r="294" ht="15.75" customHeight="1" spans="1:1">
      <c r="A294" s="5"/>
    </row>
    <row r="295" ht="15.75" customHeight="1" spans="1:1">
      <c r="A295" s="5"/>
    </row>
    <row r="296" ht="15.75" customHeight="1" spans="1:1">
      <c r="A296" s="5"/>
    </row>
    <row r="297" ht="15.75" customHeight="1" spans="1:1">
      <c r="A297" s="5"/>
    </row>
    <row r="298" ht="15.75" customHeight="1" spans="1:1">
      <c r="A298" s="5"/>
    </row>
    <row r="299" ht="15.75" customHeight="1" spans="1:1">
      <c r="A299" s="5"/>
    </row>
    <row r="300" ht="15.75" customHeight="1" spans="1:1">
      <c r="A300" s="5"/>
    </row>
    <row r="301" ht="15.75" customHeight="1" spans="1:1">
      <c r="A301" s="5"/>
    </row>
    <row r="302" ht="15.75" customHeight="1" spans="1:1">
      <c r="A302" s="5"/>
    </row>
    <row r="303" ht="15.75" customHeight="1" spans="1:1">
      <c r="A303" s="5"/>
    </row>
    <row r="304" ht="15.75" customHeight="1" spans="1:1">
      <c r="A304" s="5"/>
    </row>
    <row r="305" ht="15.75" customHeight="1" spans="1:1">
      <c r="A305" s="5"/>
    </row>
    <row r="306" ht="15.75" customHeight="1" spans="1:1">
      <c r="A306" s="5"/>
    </row>
    <row r="307" ht="15.75" customHeight="1" spans="1:1">
      <c r="A307" s="5"/>
    </row>
    <row r="308" ht="15.75" customHeight="1" spans="1:1">
      <c r="A308" s="5"/>
    </row>
    <row r="309" ht="15.75" customHeight="1" spans="1:1">
      <c r="A309" s="5"/>
    </row>
    <row r="310" ht="15.75" customHeight="1" spans="1:1">
      <c r="A310" s="5"/>
    </row>
    <row r="311" ht="15.75" customHeight="1" spans="1:1">
      <c r="A311" s="5"/>
    </row>
    <row r="312" ht="15.75" customHeight="1" spans="1:1">
      <c r="A312" s="5"/>
    </row>
    <row r="313" ht="15.75" customHeight="1" spans="1:1">
      <c r="A313" s="5"/>
    </row>
    <row r="314" ht="15.75" customHeight="1" spans="1:1">
      <c r="A314" s="5"/>
    </row>
    <row r="315" ht="15.75" customHeight="1" spans="1:1">
      <c r="A315" s="5"/>
    </row>
    <row r="316" ht="15.75" customHeight="1" spans="1:1">
      <c r="A316" s="5"/>
    </row>
    <row r="317" ht="15.75" customHeight="1" spans="1:1">
      <c r="A317" s="5"/>
    </row>
    <row r="318" ht="15.75" customHeight="1" spans="1:1">
      <c r="A318" s="5"/>
    </row>
    <row r="319" ht="15.75" customHeight="1" spans="1:1">
      <c r="A319" s="5"/>
    </row>
    <row r="320" ht="15.75" customHeight="1" spans="1:1">
      <c r="A320" s="5"/>
    </row>
    <row r="321" ht="15.75" customHeight="1" spans="1:1">
      <c r="A321" s="5"/>
    </row>
    <row r="322" ht="15.75" customHeight="1" spans="1:1">
      <c r="A322" s="5"/>
    </row>
    <row r="323" ht="15.75" customHeight="1" spans="1:1">
      <c r="A323" s="5"/>
    </row>
    <row r="324" ht="15.75" customHeight="1" spans="1:1">
      <c r="A324" s="5"/>
    </row>
    <row r="325" ht="15.75" customHeight="1" spans="1:1">
      <c r="A325" s="5"/>
    </row>
    <row r="326" ht="15.75" customHeight="1" spans="1:1">
      <c r="A326" s="5"/>
    </row>
    <row r="327" ht="15.75" customHeight="1" spans="1:1">
      <c r="A327" s="5"/>
    </row>
    <row r="328" ht="15.75" customHeight="1" spans="1:1">
      <c r="A328" s="5"/>
    </row>
    <row r="329" ht="15.75" customHeight="1" spans="1:1">
      <c r="A329" s="5"/>
    </row>
    <row r="330" ht="15.75" customHeight="1" spans="1:1">
      <c r="A330" s="5"/>
    </row>
    <row r="331" ht="15.75" customHeight="1" spans="1:1">
      <c r="A331" s="5"/>
    </row>
    <row r="332" ht="15.75" customHeight="1" spans="1:1">
      <c r="A332" s="5"/>
    </row>
    <row r="333" ht="15.75" customHeight="1" spans="1:1">
      <c r="A333" s="5"/>
    </row>
    <row r="334" ht="15.75" customHeight="1" spans="1:1">
      <c r="A334" s="5"/>
    </row>
    <row r="335" ht="15.75" customHeight="1" spans="1:1">
      <c r="A335" s="5"/>
    </row>
    <row r="336" ht="15.75" customHeight="1" spans="1:1">
      <c r="A336" s="5"/>
    </row>
    <row r="337" ht="15.75" customHeight="1" spans="1:1">
      <c r="A337" s="5"/>
    </row>
    <row r="338" ht="15.75" customHeight="1" spans="1:1">
      <c r="A338" s="5"/>
    </row>
    <row r="339" ht="15.75" customHeight="1" spans="1:1">
      <c r="A339" s="5"/>
    </row>
    <row r="340" ht="15.75" customHeight="1" spans="1:1">
      <c r="A340" s="5"/>
    </row>
    <row r="341" ht="15.75" customHeight="1" spans="1:1">
      <c r="A341" s="5"/>
    </row>
    <row r="342" ht="15.75" customHeight="1" spans="1:1">
      <c r="A342" s="5"/>
    </row>
    <row r="343" ht="15.75" customHeight="1" spans="1:1">
      <c r="A343" s="5"/>
    </row>
    <row r="344" ht="15.75" customHeight="1" spans="1:1">
      <c r="A344" s="5"/>
    </row>
    <row r="345" ht="15.75" customHeight="1" spans="1:1">
      <c r="A345" s="5"/>
    </row>
    <row r="346" ht="15.75" customHeight="1" spans="1:1">
      <c r="A346" s="5"/>
    </row>
    <row r="347" ht="15.75" customHeight="1" spans="1:1">
      <c r="A347" s="5"/>
    </row>
    <row r="348" ht="15.75" customHeight="1" spans="1:1">
      <c r="A348" s="5"/>
    </row>
    <row r="349" ht="15.75" customHeight="1" spans="1:1">
      <c r="A349" s="5"/>
    </row>
    <row r="350" ht="15.75" customHeight="1" spans="1:1">
      <c r="A350" s="5"/>
    </row>
    <row r="351" ht="15.75" customHeight="1" spans="1:1">
      <c r="A351" s="5"/>
    </row>
    <row r="352" ht="15.75" customHeight="1" spans="1:1">
      <c r="A352" s="5"/>
    </row>
    <row r="353" ht="15.75" customHeight="1" spans="1:1">
      <c r="A353" s="5"/>
    </row>
    <row r="354" ht="15.75" customHeight="1" spans="1:1">
      <c r="A354" s="5"/>
    </row>
    <row r="355" ht="15.75" customHeight="1" spans="1:1">
      <c r="A355" s="5"/>
    </row>
    <row r="356" ht="15.75" customHeight="1" spans="1:1">
      <c r="A356" s="5"/>
    </row>
    <row r="357" ht="15.75" customHeight="1" spans="1:1">
      <c r="A357" s="5"/>
    </row>
    <row r="358" ht="15.75" customHeight="1" spans="1:1">
      <c r="A358" s="5"/>
    </row>
    <row r="359" ht="15.75" customHeight="1" spans="1:1">
      <c r="A359" s="5"/>
    </row>
    <row r="360" ht="15.75" customHeight="1" spans="1:1">
      <c r="A360" s="5"/>
    </row>
    <row r="361" ht="15.75" customHeight="1" spans="1:1">
      <c r="A361" s="5"/>
    </row>
    <row r="362" ht="15.75" customHeight="1" spans="1:1">
      <c r="A362" s="5"/>
    </row>
    <row r="363" ht="15.75" customHeight="1" spans="1:1">
      <c r="A363" s="5"/>
    </row>
    <row r="364" ht="15.75" customHeight="1" spans="1:1">
      <c r="A364" s="5"/>
    </row>
    <row r="365" ht="15.75" customHeight="1" spans="1:1">
      <c r="A365" s="5"/>
    </row>
    <row r="366" ht="15.75" customHeight="1" spans="1:1">
      <c r="A366" s="5"/>
    </row>
    <row r="367" ht="15.75" customHeight="1" spans="1:1">
      <c r="A367" s="5"/>
    </row>
    <row r="368" ht="15.75" customHeight="1" spans="1:1">
      <c r="A368" s="5"/>
    </row>
    <row r="369" ht="15.75" customHeight="1" spans="1:1">
      <c r="A369" s="5"/>
    </row>
    <row r="370" ht="15.75" customHeight="1" spans="1:1">
      <c r="A370" s="5"/>
    </row>
    <row r="371" ht="15.75" customHeight="1" spans="1:1">
      <c r="A371" s="5"/>
    </row>
    <row r="372" ht="15.75" customHeight="1" spans="1:1">
      <c r="A372" s="5"/>
    </row>
    <row r="373" ht="15.75" customHeight="1" spans="1:1">
      <c r="A373" s="5"/>
    </row>
    <row r="374" ht="15.75" customHeight="1" spans="1:1">
      <c r="A374" s="5"/>
    </row>
    <row r="375" ht="15.75" customHeight="1" spans="1:1">
      <c r="A375" s="5"/>
    </row>
    <row r="376" ht="15.75" customHeight="1" spans="1:1">
      <c r="A376" s="5"/>
    </row>
    <row r="377" ht="15.75" customHeight="1" spans="1:1">
      <c r="A377" s="5"/>
    </row>
    <row r="378" ht="15.75" customHeight="1" spans="1:1">
      <c r="A378" s="5"/>
    </row>
    <row r="379" ht="15.75" customHeight="1" spans="1:1">
      <c r="A379" s="5"/>
    </row>
    <row r="380" ht="15.75" customHeight="1" spans="1:1">
      <c r="A380" s="5"/>
    </row>
    <row r="381" ht="15.75" customHeight="1" spans="1:1">
      <c r="A381" s="5"/>
    </row>
    <row r="382" ht="15.75" customHeight="1" spans="1:1">
      <c r="A382" s="5"/>
    </row>
    <row r="383" ht="15.75" customHeight="1" spans="1:1">
      <c r="A383" s="5"/>
    </row>
    <row r="384" ht="15.75" customHeight="1" spans="1:1">
      <c r="A384" s="5"/>
    </row>
    <row r="385" ht="15.75" customHeight="1" spans="1:1">
      <c r="A385" s="5"/>
    </row>
    <row r="386" ht="15.75" customHeight="1" spans="1:1">
      <c r="A386" s="5"/>
    </row>
    <row r="387" ht="15.75" customHeight="1" spans="1:1">
      <c r="A387" s="5"/>
    </row>
    <row r="388" ht="15.75" customHeight="1" spans="1:1">
      <c r="A388" s="5"/>
    </row>
    <row r="389" ht="15.75" customHeight="1" spans="1:1">
      <c r="A389" s="5"/>
    </row>
    <row r="390" ht="15.75" customHeight="1" spans="1:1">
      <c r="A390" s="5"/>
    </row>
    <row r="391" ht="15.75" customHeight="1" spans="1:1">
      <c r="A391" s="5"/>
    </row>
    <row r="392" ht="15.75" customHeight="1" spans="1:1">
      <c r="A392" s="5"/>
    </row>
    <row r="393" ht="15.75" customHeight="1" spans="1:1">
      <c r="A393" s="5"/>
    </row>
    <row r="394" ht="15.75" customHeight="1" spans="1:1">
      <c r="A394" s="5"/>
    </row>
    <row r="395" ht="15.75" customHeight="1" spans="1:1">
      <c r="A395" s="5"/>
    </row>
    <row r="396" ht="15.75" customHeight="1" spans="1:1">
      <c r="A396" s="5"/>
    </row>
    <row r="397" ht="15.75" customHeight="1" spans="1:1">
      <c r="A397" s="5"/>
    </row>
    <row r="398" ht="15.75" customHeight="1" spans="1:1">
      <c r="A398" s="5"/>
    </row>
    <row r="399" ht="15.75" customHeight="1" spans="1:1">
      <c r="A399" s="5"/>
    </row>
    <row r="400" ht="15.75" customHeight="1" spans="1:1">
      <c r="A400" s="5"/>
    </row>
    <row r="401" ht="15.75" customHeight="1" spans="1:1">
      <c r="A401" s="5"/>
    </row>
    <row r="402" ht="15.75" customHeight="1" spans="1:1">
      <c r="A402" s="5"/>
    </row>
    <row r="403" ht="15.75" customHeight="1" spans="1:1">
      <c r="A403" s="5"/>
    </row>
    <row r="404" ht="15.75" customHeight="1" spans="1:1">
      <c r="A404" s="5"/>
    </row>
    <row r="405" ht="15.75" customHeight="1" spans="1:1">
      <c r="A405" s="5"/>
    </row>
    <row r="406" ht="15.75" customHeight="1" spans="1:1">
      <c r="A406" s="5"/>
    </row>
    <row r="407" ht="15.75" customHeight="1" spans="1:1">
      <c r="A407" s="5"/>
    </row>
    <row r="408" ht="15.75" customHeight="1" spans="1:1">
      <c r="A408" s="5"/>
    </row>
    <row r="409" ht="15.75" customHeight="1" spans="1:1">
      <c r="A409" s="5"/>
    </row>
    <row r="410" ht="15.75" customHeight="1" spans="1:1">
      <c r="A410" s="5"/>
    </row>
    <row r="411" ht="15.75" customHeight="1" spans="1:1">
      <c r="A411" s="5"/>
    </row>
    <row r="412" ht="15.75" customHeight="1" spans="1:1">
      <c r="A412" s="5"/>
    </row>
    <row r="413" ht="15.75" customHeight="1" spans="1:1">
      <c r="A413" s="5"/>
    </row>
    <row r="414" ht="15.75" customHeight="1" spans="1:1">
      <c r="A414" s="5"/>
    </row>
    <row r="415" ht="15.75" customHeight="1" spans="1:1">
      <c r="A415" s="5"/>
    </row>
    <row r="416" ht="15.75" customHeight="1" spans="1:1">
      <c r="A416" s="5"/>
    </row>
    <row r="417" ht="15.75" customHeight="1" spans="1:1">
      <c r="A417" s="5"/>
    </row>
    <row r="418" ht="15.75" customHeight="1" spans="1:1">
      <c r="A418" s="5"/>
    </row>
    <row r="419" ht="15.75" customHeight="1" spans="1:1">
      <c r="A419" s="5"/>
    </row>
    <row r="420" ht="15.75" customHeight="1" spans="1:1">
      <c r="A420" s="5"/>
    </row>
    <row r="421" ht="15.75" customHeight="1" spans="1:1">
      <c r="A421" s="5"/>
    </row>
    <row r="422" ht="15.75" customHeight="1" spans="1:1">
      <c r="A422" s="5"/>
    </row>
    <row r="423" ht="15.75" customHeight="1" spans="1:1">
      <c r="A423" s="5"/>
    </row>
    <row r="424" ht="15.75" customHeight="1" spans="1:1">
      <c r="A424" s="5"/>
    </row>
    <row r="425" ht="15.75" customHeight="1" spans="1:1">
      <c r="A425" s="5"/>
    </row>
    <row r="426" ht="15.75" customHeight="1" spans="1:1">
      <c r="A426" s="5"/>
    </row>
    <row r="427" ht="15.75" customHeight="1" spans="1:1">
      <c r="A427" s="5"/>
    </row>
    <row r="428" ht="15.7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ht="15.75" customHeight="1" spans="1:1">
      <c r="A878" s="5"/>
    </row>
    <row r="879" ht="15.75" customHeight="1" spans="1:1">
      <c r="A879" s="5"/>
    </row>
    <row r="880" ht="15.75" customHeight="1" spans="1:1">
      <c r="A880" s="5"/>
    </row>
    <row r="881" ht="15.75" customHeight="1" spans="1:1">
      <c r="A881" s="5"/>
    </row>
    <row r="882" ht="15.75" customHeight="1" spans="1:1">
      <c r="A882" s="5"/>
    </row>
    <row r="883" ht="15.75" customHeight="1" spans="1:1">
      <c r="A883" s="5"/>
    </row>
    <row r="884" ht="15.75" customHeight="1" spans="1:1">
      <c r="A884" s="5"/>
    </row>
    <row r="885" ht="15.75" customHeight="1" spans="1:1">
      <c r="A885" s="5"/>
    </row>
    <row r="886" ht="15.75" customHeight="1" spans="1:1">
      <c r="A886" s="5"/>
    </row>
    <row r="887" ht="15.75" customHeight="1" spans="1:1">
      <c r="A887" s="5"/>
    </row>
    <row r="888" ht="15.75" customHeight="1" spans="1:1">
      <c r="A888" s="5"/>
    </row>
    <row r="889" ht="15.75" customHeight="1" spans="1:1">
      <c r="A889" s="5"/>
    </row>
    <row r="890" ht="15.75" customHeight="1" spans="1:1">
      <c r="A890" s="5"/>
    </row>
    <row r="891" ht="15.75" customHeight="1" spans="1:1">
      <c r="A891" s="5"/>
    </row>
    <row r="892" ht="15.75" customHeight="1" spans="1:1">
      <c r="A892" s="5"/>
    </row>
    <row r="893" ht="15.75" customHeight="1" spans="1:1">
      <c r="A893" s="5"/>
    </row>
    <row r="894" ht="15.75" customHeight="1" spans="1:1">
      <c r="A894" s="5"/>
    </row>
    <row r="895" ht="15.75" customHeight="1" spans="1:1">
      <c r="A895" s="5"/>
    </row>
    <row r="896" ht="15.75" customHeight="1" spans="1:1">
      <c r="A896" s="5"/>
    </row>
    <row r="897" ht="15.75" customHeight="1" spans="1:1">
      <c r="A897" s="5"/>
    </row>
    <row r="898" ht="15.75" customHeight="1" spans="1:1">
      <c r="A898" s="5"/>
    </row>
    <row r="899" ht="15.75" customHeight="1" spans="1:1">
      <c r="A899" s="5"/>
    </row>
    <row r="900" ht="15.75" customHeight="1" spans="1:1">
      <c r="A900" s="5"/>
    </row>
    <row r="901" ht="15.75" customHeight="1" spans="1:1">
      <c r="A901" s="5"/>
    </row>
    <row r="902" ht="15.75" customHeight="1" spans="1:1">
      <c r="A902" s="5"/>
    </row>
    <row r="903" ht="15.75" customHeight="1" spans="1:1">
      <c r="A903" s="5"/>
    </row>
    <row r="904" ht="15.75" customHeight="1" spans="1:1">
      <c r="A904" s="5"/>
    </row>
    <row r="905" ht="15.75" customHeight="1" spans="1:1">
      <c r="A905" s="5"/>
    </row>
    <row r="906" ht="15.75" customHeight="1" spans="1:1">
      <c r="A906" s="5"/>
    </row>
    <row r="907" ht="15.75" customHeight="1" spans="1:1">
      <c r="A907" s="5"/>
    </row>
    <row r="908" ht="15.75" customHeight="1" spans="1:1">
      <c r="A908" s="5"/>
    </row>
    <row r="909" ht="15.75" customHeight="1" spans="1:1">
      <c r="A909" s="5"/>
    </row>
    <row r="910" ht="15.75" customHeight="1" spans="1:1">
      <c r="A910" s="5"/>
    </row>
    <row r="911" ht="15.75" customHeight="1" spans="1:1">
      <c r="A911" s="5"/>
    </row>
    <row r="912" ht="15.75" customHeight="1" spans="1:1">
      <c r="A912" s="5"/>
    </row>
    <row r="913" ht="15.75" customHeight="1" spans="1:1">
      <c r="A913" s="5"/>
    </row>
    <row r="914" ht="15.75" customHeight="1" spans="1:1">
      <c r="A914" s="5"/>
    </row>
    <row r="915" ht="15.75" customHeight="1" spans="1:1">
      <c r="A915" s="5"/>
    </row>
    <row r="916" ht="15.75" customHeight="1" spans="1:1">
      <c r="A916" s="5"/>
    </row>
    <row r="917" ht="15.75" customHeight="1" spans="1:1">
      <c r="A917" s="5"/>
    </row>
    <row r="918" ht="15.75" customHeight="1" spans="1:1">
      <c r="A918" s="5"/>
    </row>
    <row r="919" ht="15.75" customHeight="1" spans="1:1">
      <c r="A919" s="5"/>
    </row>
    <row r="920" ht="15.75" customHeight="1" spans="1:1">
      <c r="A920" s="5"/>
    </row>
    <row r="921" ht="15.75" customHeight="1" spans="1:1">
      <c r="A921" s="5"/>
    </row>
    <row r="922" ht="15.75" customHeight="1" spans="1:1">
      <c r="A922" s="5"/>
    </row>
    <row r="923" ht="15.75" customHeight="1" spans="1:1">
      <c r="A923" s="5"/>
    </row>
    <row r="924" ht="15.75" customHeight="1" spans="1:1">
      <c r="A924" s="5"/>
    </row>
    <row r="925" ht="15.75" customHeight="1" spans="1:1">
      <c r="A925" s="5"/>
    </row>
    <row r="926" ht="15.75" customHeight="1" spans="1:1">
      <c r="A926" s="5"/>
    </row>
    <row r="927" ht="15.75" customHeight="1" spans="1:1">
      <c r="A927" s="5"/>
    </row>
    <row r="928" ht="15.75" customHeight="1" spans="1:1">
      <c r="A928" s="5"/>
    </row>
    <row r="929" ht="15.75" customHeight="1" spans="1:1">
      <c r="A929" s="5"/>
    </row>
    <row r="930" ht="15.75" customHeight="1" spans="1:1">
      <c r="A930" s="5"/>
    </row>
    <row r="931" ht="15.75" customHeight="1" spans="1:1">
      <c r="A931" s="5"/>
    </row>
    <row r="932" ht="15.75" customHeight="1" spans="1:1">
      <c r="A932" s="5"/>
    </row>
    <row r="933" ht="15.75" customHeight="1" spans="1:1">
      <c r="A933" s="5"/>
    </row>
    <row r="934" ht="15.75" customHeight="1" spans="1:1">
      <c r="A934" s="5"/>
    </row>
    <row r="935" ht="15.75" customHeight="1" spans="1:1">
      <c r="A935" s="5"/>
    </row>
    <row r="936" ht="15.75" customHeight="1" spans="1:1">
      <c r="A936" s="5"/>
    </row>
    <row r="937" ht="15.75" customHeight="1" spans="1:1">
      <c r="A937" s="5"/>
    </row>
    <row r="938" ht="15.75" customHeight="1" spans="1:1">
      <c r="A938" s="5"/>
    </row>
    <row r="939" ht="15.75" customHeight="1" spans="1:1">
      <c r="A939" s="5"/>
    </row>
    <row r="940" ht="15.75" customHeight="1" spans="1:1">
      <c r="A940" s="5"/>
    </row>
    <row r="941" ht="15.75" customHeight="1" spans="1:1">
      <c r="A941" s="5"/>
    </row>
    <row r="942" ht="15.75" customHeight="1" spans="1:1">
      <c r="A942" s="5"/>
    </row>
    <row r="943" ht="15.75" customHeight="1" spans="1:1">
      <c r="A943" s="5"/>
    </row>
    <row r="944" ht="15.75" customHeight="1" spans="1:1">
      <c r="A944" s="5"/>
    </row>
    <row r="945" ht="15.75" customHeight="1" spans="1:1">
      <c r="A945" s="5"/>
    </row>
    <row r="946" ht="15.75" customHeight="1" spans="1:1">
      <c r="A946" s="5"/>
    </row>
    <row r="947" ht="15.75" customHeight="1" spans="1:1">
      <c r="A947" s="5"/>
    </row>
    <row r="948" ht="15.75" customHeight="1" spans="1:1">
      <c r="A948" s="5"/>
    </row>
    <row r="949" ht="15.75" customHeight="1" spans="1:1">
      <c r="A949" s="5"/>
    </row>
    <row r="950" ht="15.75" customHeight="1" spans="1:1">
      <c r="A950" s="5"/>
    </row>
    <row r="951" ht="15.75" customHeight="1" spans="1:1">
      <c r="A951" s="5"/>
    </row>
    <row r="952" ht="15.75" customHeight="1" spans="1:1">
      <c r="A952" s="5"/>
    </row>
    <row r="953" ht="15.75" customHeight="1" spans="1:1">
      <c r="A953" s="5"/>
    </row>
    <row r="954" ht="15.75" customHeight="1" spans="1:1">
      <c r="A954" s="5"/>
    </row>
    <row r="955" ht="15.75" customHeight="1" spans="1:1">
      <c r="A955" s="5"/>
    </row>
    <row r="956" ht="15.75" customHeight="1" spans="1:1">
      <c r="A956" s="5"/>
    </row>
    <row r="957" ht="15.75" customHeight="1" spans="1:1">
      <c r="A957" s="5"/>
    </row>
    <row r="958" ht="15.75" customHeight="1" spans="1:1">
      <c r="A958" s="5"/>
    </row>
    <row r="959" ht="15.75" customHeight="1" spans="1:1">
      <c r="A959" s="5"/>
    </row>
    <row r="960" ht="15.75" customHeight="1" spans="1:1">
      <c r="A960" s="5"/>
    </row>
    <row r="961" ht="15.75" customHeight="1" spans="1:1">
      <c r="A961" s="5"/>
    </row>
    <row r="962" ht="15.75" customHeight="1" spans="1:1">
      <c r="A962" s="5"/>
    </row>
    <row r="963" ht="15.75" customHeight="1" spans="1:1">
      <c r="A963" s="5"/>
    </row>
    <row r="964" ht="15.75" customHeight="1" spans="1:1">
      <c r="A964" s="5"/>
    </row>
    <row r="965" ht="15.75" customHeight="1" spans="1:1">
      <c r="A965" s="5"/>
    </row>
    <row r="966" ht="15.75" customHeight="1" spans="1:1">
      <c r="A966" s="5"/>
    </row>
    <row r="967" ht="15.75" customHeight="1" spans="1:1">
      <c r="A967" s="5"/>
    </row>
    <row r="968" ht="15.75" customHeight="1" spans="1:1">
      <c r="A968" s="5"/>
    </row>
    <row r="969" ht="15.75" customHeight="1" spans="1:1">
      <c r="A969" s="5"/>
    </row>
    <row r="970" ht="15.75" customHeight="1" spans="1:1">
      <c r="A970" s="5"/>
    </row>
    <row r="971" ht="15.75" customHeight="1" spans="1:1">
      <c r="A971" s="5"/>
    </row>
    <row r="972" ht="15.75" customHeight="1" spans="1:1">
      <c r="A972" s="5"/>
    </row>
    <row r="973" ht="15.75" customHeight="1" spans="1:1">
      <c r="A973" s="5"/>
    </row>
    <row r="974" ht="15.75" customHeight="1" spans="1:1">
      <c r="A974" s="5"/>
    </row>
    <row r="975" ht="15.75" customHeight="1" spans="1:1">
      <c r="A975" s="5"/>
    </row>
    <row r="976" ht="15.75" customHeight="1" spans="1:1">
      <c r="A976" s="5"/>
    </row>
    <row r="977" ht="15.75" customHeight="1" spans="1:1">
      <c r="A977" s="5"/>
    </row>
    <row r="978" ht="15.75" customHeight="1" spans="1:1">
      <c r="A978" s="5"/>
    </row>
    <row r="979" ht="15.75" customHeight="1" spans="1:1">
      <c r="A979" s="5"/>
    </row>
    <row r="980" ht="15.75" customHeight="1" spans="1:1">
      <c r="A980" s="5"/>
    </row>
    <row r="981" ht="15.75" customHeight="1" spans="1:1">
      <c r="A981" s="5"/>
    </row>
    <row r="982" ht="15.75" customHeight="1" spans="1:1">
      <c r="A982" s="5"/>
    </row>
    <row r="983" ht="15.75" customHeight="1" spans="1:1">
      <c r="A983" s="5"/>
    </row>
    <row r="984" ht="15.75" customHeight="1" spans="1:1">
      <c r="A984" s="5"/>
    </row>
    <row r="985" ht="15.75" customHeight="1" spans="1:1">
      <c r="A985" s="5"/>
    </row>
    <row r="986" ht="15.75" customHeight="1" spans="1:1">
      <c r="A986" s="5"/>
    </row>
    <row r="987" ht="15.75" customHeight="1" spans="1:1">
      <c r="A987" s="5"/>
    </row>
    <row r="988" ht="15.75" customHeight="1" spans="1:1">
      <c r="A988" s="5"/>
    </row>
    <row r="989" ht="15.75" customHeight="1" spans="1:1">
      <c r="A989" s="5"/>
    </row>
    <row r="990" ht="15.75" customHeight="1" spans="1:1">
      <c r="A990" s="5"/>
    </row>
    <row r="991" ht="15.75" customHeight="1" spans="1:1">
      <c r="A991" s="5"/>
    </row>
    <row r="992" ht="15.75" customHeight="1" spans="1:1">
      <c r="A992" s="5"/>
    </row>
    <row r="993" ht="15.75" customHeight="1" spans="1:1">
      <c r="A993" s="5"/>
    </row>
    <row r="994" ht="15.75" customHeight="1" spans="1:1">
      <c r="A994" s="5"/>
    </row>
    <row r="995" ht="15.75" customHeight="1" spans="1:1">
      <c r="A995" s="5"/>
    </row>
    <row r="996" ht="15.75" customHeight="1" spans="1:1">
      <c r="A996" s="5"/>
    </row>
    <row r="997" ht="15.75" customHeight="1" spans="1:1">
      <c r="A997" s="5"/>
    </row>
    <row r="998" ht="15.75" customHeight="1" spans="1:1">
      <c r="A998" s="5"/>
    </row>
    <row r="999" ht="15.75"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mergeCells count="38">
    <mergeCell ref="C2:D2"/>
    <mergeCell ref="C6:O6"/>
    <mergeCell ref="C7:O7"/>
    <mergeCell ref="C8:O8"/>
    <mergeCell ref="F12:K12"/>
    <mergeCell ref="F13:G13"/>
    <mergeCell ref="H13:I13"/>
    <mergeCell ref="J13:K13"/>
    <mergeCell ref="K25:L25"/>
    <mergeCell ref="F30:K30"/>
    <mergeCell ref="F31:G31"/>
    <mergeCell ref="H31:I31"/>
    <mergeCell ref="J31:K31"/>
    <mergeCell ref="K36:L36"/>
    <mergeCell ref="F41:K41"/>
    <mergeCell ref="F42:G42"/>
    <mergeCell ref="H42:I42"/>
    <mergeCell ref="J42:K42"/>
    <mergeCell ref="K48:L48"/>
    <mergeCell ref="J51:N51"/>
    <mergeCell ref="D12:D14"/>
    <mergeCell ref="D30:D32"/>
    <mergeCell ref="D41:D43"/>
    <mergeCell ref="E12:E14"/>
    <mergeCell ref="E30:E32"/>
    <mergeCell ref="E41:E43"/>
    <mergeCell ref="L12:L14"/>
    <mergeCell ref="L30:L32"/>
    <mergeCell ref="L41:L43"/>
    <mergeCell ref="M12:M14"/>
    <mergeCell ref="M30:M32"/>
    <mergeCell ref="M41:M43"/>
    <mergeCell ref="N12:N14"/>
    <mergeCell ref="N15:N25"/>
    <mergeCell ref="N30:N32"/>
    <mergeCell ref="N33:N36"/>
    <mergeCell ref="N41:N43"/>
    <mergeCell ref="N44:N48"/>
  </mergeCells>
  <conditionalFormatting sqref="F15:F24">
    <cfRule type="containsBlanks" dxfId="0" priority="3">
      <formula>LEN(TRIM(F15))=0</formula>
    </cfRule>
  </conditionalFormatting>
  <conditionalFormatting sqref="F33:F35">
    <cfRule type="containsBlanks" dxfId="0" priority="2">
      <formula>LEN(TRIM(F33))=0</formula>
    </cfRule>
  </conditionalFormatting>
  <conditionalFormatting sqref="F44:F47">
    <cfRule type="containsBlanks" dxfId="0" priority="1">
      <formula>LEN(TRIM(F44))=0</formula>
    </cfRule>
  </conditionalFormatting>
  <conditionalFormatting sqref="H15:H24">
    <cfRule type="containsBlanks" dxfId="0" priority="12">
      <formula>LEN(TRIM(H15))=0</formula>
    </cfRule>
  </conditionalFormatting>
  <conditionalFormatting sqref="H33:H35">
    <cfRule type="containsBlanks" dxfId="0" priority="10">
      <formula>LEN(TRIM(H33))=0</formula>
    </cfRule>
  </conditionalFormatting>
  <conditionalFormatting sqref="H44:H47">
    <cfRule type="containsBlanks" dxfId="0" priority="6">
      <formula>LEN(TRIM(H44))=0</formula>
    </cfRule>
  </conditionalFormatting>
  <conditionalFormatting sqref="J15:J24">
    <cfRule type="containsBlanks" dxfId="0" priority="11">
      <formula>LEN(TRIM(J15))=0</formula>
    </cfRule>
  </conditionalFormatting>
  <conditionalFormatting sqref="J33:J35">
    <cfRule type="containsBlanks" dxfId="0" priority="9">
      <formula>LEN(TRIM(J33))=0</formula>
    </cfRule>
  </conditionalFormatting>
  <conditionalFormatting sqref="J44:J47">
    <cfRule type="containsBlanks" dxfId="0" priority="5">
      <formula>LEN(TRIM(J44))=0</formula>
    </cfRule>
  </conditionalFormatting>
  <dataValidations count="2">
    <dataValidation type="list" allowBlank="1" showInputMessage="1" showErrorMessage="1" sqref="F44 H44 J44">
      <formula1>'3'!$D$150:$D$153</formula1>
    </dataValidation>
    <dataValidation type="list" allowBlank="1" showInputMessage="1" showErrorMessage="1" sqref="F15:F24 F33:F35 F45:F47 H15:H24 H33:H35 H45:H47 J15:J24 J33:J35 J45:J47">
      <formula1>'3'!$D$25:$D$26</formula1>
    </dataValidation>
  </dataValidations>
  <pageMargins left="0.393700787401575" right="0.393700787401575" top="0.78740157480315" bottom="0.393700787401575" header="0.511811023622047" footer="0.511811023622047"/>
  <pageSetup paperSize="9" fitToHeight="0" orientation="landscape"/>
  <headerFooter/>
  <rowBreaks count="1" manualBreakCount="1">
    <brk id="26" max="14" man="1"/>
  </rowBreaks>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785"/>
  <sheetViews>
    <sheetView topLeftCell="A160" workbookViewId="0">
      <selection activeCell="E145" sqref="E145"/>
    </sheetView>
  </sheetViews>
  <sheetFormatPr defaultColWidth="12.5454545454545" defaultRowHeight="15" customHeight="1"/>
  <cols>
    <col min="1" max="1" width="2.72727272727273" style="340" customWidth="1"/>
    <col min="2" max="2" width="3.72727272727273" style="340" customWidth="1"/>
    <col min="3" max="3" width="10.2727272727273" style="340" customWidth="1"/>
    <col min="4" max="4" width="19.8181818181818" style="340" customWidth="1"/>
    <col min="5" max="5" width="44" style="340" customWidth="1"/>
    <col min="6" max="6" width="11.8181818181818" style="340" customWidth="1"/>
    <col min="7" max="7" width="4.45454545454545" style="340" customWidth="1"/>
    <col min="8" max="11" width="9.09090909090909" style="340" customWidth="1"/>
    <col min="12" max="24" width="9" style="340" customWidth="1"/>
    <col min="25" max="16384" width="12.5454545454545" style="340"/>
  </cols>
  <sheetData>
    <row r="1" ht="14.5" spans="1:24">
      <c r="A1" s="341"/>
      <c r="B1" s="341"/>
      <c r="C1" s="341"/>
      <c r="D1" s="341"/>
      <c r="E1" s="341"/>
      <c r="F1" s="341"/>
      <c r="G1" s="341"/>
      <c r="H1" s="341"/>
      <c r="I1" s="341"/>
      <c r="J1" s="341"/>
      <c r="K1" s="341"/>
      <c r="L1" s="341"/>
      <c r="M1" s="341"/>
      <c r="N1" s="341"/>
      <c r="O1" s="341"/>
      <c r="P1" s="341"/>
      <c r="Q1" s="341"/>
      <c r="R1" s="341"/>
      <c r="S1" s="341"/>
      <c r="T1" s="341"/>
      <c r="U1" s="341"/>
      <c r="V1" s="341"/>
      <c r="W1" s="341"/>
      <c r="X1" s="341"/>
    </row>
    <row r="2" ht="14.5" spans="1:24">
      <c r="A2" s="341"/>
      <c r="B2" s="463" t="s">
        <v>157</v>
      </c>
      <c r="C2" s="382"/>
      <c r="D2" s="383"/>
      <c r="E2" s="389"/>
      <c r="F2" s="341"/>
      <c r="G2" s="341"/>
      <c r="H2" s="341"/>
      <c r="I2" s="341"/>
      <c r="J2" s="341"/>
      <c r="K2" s="341"/>
      <c r="L2" s="341"/>
      <c r="M2" s="341"/>
      <c r="N2" s="341"/>
      <c r="O2" s="341"/>
      <c r="P2" s="341"/>
      <c r="Q2" s="341"/>
      <c r="R2" s="341"/>
      <c r="S2" s="341"/>
      <c r="T2" s="341"/>
      <c r="U2" s="341"/>
      <c r="V2" s="341"/>
      <c r="W2" s="341"/>
      <c r="X2" s="341"/>
    </row>
    <row r="3" ht="14.5" spans="1:24">
      <c r="A3" s="341"/>
      <c r="B3" s="341"/>
      <c r="C3" s="341"/>
      <c r="D3" s="341"/>
      <c r="E3" s="341"/>
      <c r="F3" s="341"/>
      <c r="G3" s="341"/>
      <c r="H3" s="341"/>
      <c r="I3" s="341"/>
      <c r="J3" s="341"/>
      <c r="K3" s="341"/>
      <c r="L3" s="341"/>
      <c r="M3" s="341"/>
      <c r="N3" s="341"/>
      <c r="O3" s="341"/>
      <c r="P3" s="341"/>
      <c r="Q3" s="341"/>
      <c r="R3" s="341"/>
      <c r="S3" s="341"/>
      <c r="T3" s="341"/>
      <c r="U3" s="341"/>
      <c r="V3" s="341"/>
      <c r="W3" s="341"/>
      <c r="X3" s="341"/>
    </row>
    <row r="4" ht="14.5" spans="1:24">
      <c r="A4" s="341"/>
      <c r="B4" s="341"/>
      <c r="C4" s="341"/>
      <c r="D4" s="341"/>
      <c r="E4" s="341"/>
      <c r="F4" s="341"/>
      <c r="G4" s="341"/>
      <c r="H4" s="341"/>
      <c r="I4" s="341"/>
      <c r="J4" s="341"/>
      <c r="K4" s="341"/>
      <c r="L4" s="341"/>
      <c r="M4" s="341"/>
      <c r="N4" s="341"/>
      <c r="O4" s="341"/>
      <c r="P4" s="341"/>
      <c r="Q4" s="341"/>
      <c r="R4" s="341"/>
      <c r="S4" s="341"/>
      <c r="T4" s="341"/>
      <c r="U4" s="341"/>
      <c r="V4" s="341"/>
      <c r="W4" s="341"/>
      <c r="X4" s="341"/>
    </row>
    <row r="5" ht="14.5" spans="1:24">
      <c r="A5" s="341"/>
      <c r="B5" s="341"/>
      <c r="C5" s="341"/>
      <c r="D5" s="341"/>
      <c r="E5" s="341"/>
      <c r="F5" s="341"/>
      <c r="G5" s="341"/>
      <c r="H5" s="341"/>
      <c r="I5" s="341"/>
      <c r="J5" s="341"/>
      <c r="K5" s="341"/>
      <c r="L5" s="341"/>
      <c r="M5" s="341"/>
      <c r="N5" s="341"/>
      <c r="O5" s="341"/>
      <c r="P5" s="341"/>
      <c r="Q5" s="341"/>
      <c r="R5" s="341"/>
      <c r="S5" s="341"/>
      <c r="T5" s="341"/>
      <c r="U5" s="341"/>
      <c r="V5" s="341"/>
      <c r="W5" s="341"/>
      <c r="X5" s="341"/>
    </row>
    <row r="6" ht="14.5" spans="1:24">
      <c r="A6" s="341"/>
      <c r="B6" s="341"/>
      <c r="C6" s="341"/>
      <c r="D6" s="341"/>
      <c r="E6" s="341"/>
      <c r="F6" s="341"/>
      <c r="G6" s="341"/>
      <c r="H6" s="341"/>
      <c r="I6" s="341"/>
      <c r="J6" s="341"/>
      <c r="K6" s="341"/>
      <c r="L6" s="341"/>
      <c r="M6" s="341"/>
      <c r="N6" s="341"/>
      <c r="O6" s="341"/>
      <c r="P6" s="341"/>
      <c r="Q6" s="341"/>
      <c r="R6" s="341"/>
      <c r="S6" s="341"/>
      <c r="T6" s="341"/>
      <c r="U6" s="341"/>
      <c r="V6" s="341"/>
      <c r="W6" s="341"/>
      <c r="X6" s="341"/>
    </row>
    <row r="7" ht="15.5" spans="1:24">
      <c r="A7" s="341"/>
      <c r="B7" s="344" t="s">
        <v>1</v>
      </c>
      <c r="G7" s="341"/>
      <c r="H7" s="341"/>
      <c r="I7" s="341"/>
      <c r="J7" s="341"/>
      <c r="K7" s="341"/>
      <c r="L7" s="341"/>
      <c r="M7" s="341"/>
      <c r="N7" s="341"/>
      <c r="O7" s="341"/>
      <c r="P7" s="341"/>
      <c r="Q7" s="341"/>
      <c r="R7" s="341"/>
      <c r="S7" s="341"/>
      <c r="T7" s="341"/>
      <c r="U7" s="341"/>
      <c r="V7" s="341"/>
      <c r="W7" s="341"/>
      <c r="X7" s="341"/>
    </row>
    <row r="8" ht="15.5" spans="1:24">
      <c r="A8" s="341"/>
      <c r="B8" s="344" t="s">
        <v>470</v>
      </c>
      <c r="G8" s="341"/>
      <c r="H8" s="341"/>
      <c r="I8" s="341"/>
      <c r="J8" s="341"/>
      <c r="K8" s="341"/>
      <c r="L8" s="341"/>
      <c r="M8" s="341"/>
      <c r="N8" s="341"/>
      <c r="O8" s="341"/>
      <c r="P8" s="341"/>
      <c r="Q8" s="341"/>
      <c r="R8" s="341"/>
      <c r="S8" s="341"/>
      <c r="T8" s="341"/>
      <c r="U8" s="341"/>
      <c r="V8" s="341"/>
      <c r="W8" s="341"/>
      <c r="X8" s="341"/>
    </row>
    <row r="9" ht="18" spans="1:24">
      <c r="A9" s="341"/>
      <c r="B9" s="345" t="s">
        <v>6</v>
      </c>
      <c r="C9" s="346"/>
      <c r="D9" s="346"/>
      <c r="E9" s="346"/>
      <c r="F9" s="346"/>
      <c r="G9" s="346"/>
      <c r="H9" s="341"/>
      <c r="I9" s="341"/>
      <c r="J9" s="341"/>
      <c r="K9" s="341"/>
      <c r="L9" s="341"/>
      <c r="M9" s="341"/>
      <c r="N9" s="341"/>
      <c r="O9" s="341"/>
      <c r="P9" s="341"/>
      <c r="Q9" s="341"/>
      <c r="R9" s="341"/>
      <c r="S9" s="341"/>
      <c r="T9" s="341"/>
      <c r="U9" s="341"/>
      <c r="V9" s="341"/>
      <c r="W9" s="341"/>
      <c r="X9" s="341"/>
    </row>
    <row r="10" ht="15.5" spans="1:24">
      <c r="A10" s="341"/>
      <c r="B10" s="344"/>
      <c r="C10" s="344"/>
      <c r="D10" s="344"/>
      <c r="E10" s="344"/>
      <c r="F10" s="344"/>
      <c r="G10" s="341"/>
      <c r="H10" s="341"/>
      <c r="I10" s="341"/>
      <c r="J10" s="341"/>
      <c r="K10" s="341"/>
      <c r="L10" s="341"/>
      <c r="M10" s="341"/>
      <c r="N10" s="341"/>
      <c r="O10" s="341"/>
      <c r="P10" s="341"/>
      <c r="Q10" s="341"/>
      <c r="R10" s="341"/>
      <c r="S10" s="341"/>
      <c r="T10" s="341"/>
      <c r="U10" s="341"/>
      <c r="V10" s="341"/>
      <c r="W10" s="341"/>
      <c r="X10" s="341"/>
    </row>
    <row r="11" ht="15.5" spans="1:24">
      <c r="A11" s="341"/>
      <c r="B11" s="464" t="s">
        <v>471</v>
      </c>
      <c r="C11" s="441"/>
      <c r="D11" s="441"/>
      <c r="E11" s="441"/>
      <c r="F11" s="441"/>
      <c r="G11" s="442"/>
      <c r="H11" s="341"/>
      <c r="I11" s="341"/>
      <c r="J11" s="341"/>
      <c r="K11" s="341"/>
      <c r="L11" s="341"/>
      <c r="M11" s="341"/>
      <c r="N11" s="341"/>
      <c r="O11" s="341"/>
      <c r="P11" s="341"/>
      <c r="Q11" s="341"/>
      <c r="R11" s="341"/>
      <c r="S11" s="341"/>
      <c r="T11" s="341"/>
      <c r="U11" s="341"/>
      <c r="V11" s="341"/>
      <c r="W11" s="341"/>
      <c r="X11" s="341"/>
    </row>
    <row r="12" ht="15.5" spans="1:24">
      <c r="A12" s="341"/>
      <c r="B12" s="443"/>
      <c r="C12" s="444"/>
      <c r="D12" s="444"/>
      <c r="E12" s="444"/>
      <c r="F12" s="444"/>
      <c r="G12" s="445"/>
      <c r="H12" s="341"/>
      <c r="I12" s="341"/>
      <c r="J12" s="341"/>
      <c r="K12" s="341"/>
      <c r="L12" s="341"/>
      <c r="M12" s="341"/>
      <c r="N12" s="341"/>
      <c r="O12" s="341"/>
      <c r="P12" s="341"/>
      <c r="Q12" s="341"/>
      <c r="R12" s="341"/>
      <c r="S12" s="341"/>
      <c r="T12" s="341"/>
      <c r="U12" s="341"/>
      <c r="V12" s="341"/>
      <c r="W12" s="341"/>
      <c r="X12" s="341"/>
    </row>
    <row r="13" ht="15.5" spans="1:24">
      <c r="A13" s="341"/>
      <c r="B13" s="357"/>
      <c r="C13" s="446"/>
      <c r="D13" s="446" t="s">
        <v>472</v>
      </c>
      <c r="E13" s="344"/>
      <c r="F13" s="344"/>
      <c r="G13" s="356"/>
      <c r="H13" s="341"/>
      <c r="I13" s="341"/>
      <c r="J13" s="341"/>
      <c r="K13" s="341"/>
      <c r="L13" s="341"/>
      <c r="M13" s="341"/>
      <c r="N13" s="341"/>
      <c r="O13" s="341"/>
      <c r="P13" s="341"/>
      <c r="Q13" s="341"/>
      <c r="R13" s="341"/>
      <c r="S13" s="341"/>
      <c r="T13" s="341"/>
      <c r="U13" s="341"/>
      <c r="V13" s="341"/>
      <c r="W13" s="341"/>
      <c r="X13" s="341"/>
    </row>
    <row r="14" ht="15.5" spans="1:24">
      <c r="A14" s="341"/>
      <c r="B14" s="359"/>
      <c r="C14" s="341"/>
      <c r="D14" s="341" t="s">
        <v>473</v>
      </c>
      <c r="E14" s="344"/>
      <c r="F14" s="344"/>
      <c r="G14" s="356"/>
      <c r="H14" s="341"/>
      <c r="I14" s="341"/>
      <c r="J14" s="341"/>
      <c r="K14" s="341"/>
      <c r="L14" s="341"/>
      <c r="M14" s="341"/>
      <c r="N14" s="341"/>
      <c r="O14" s="341"/>
      <c r="P14" s="341"/>
      <c r="Q14" s="341"/>
      <c r="R14" s="341"/>
      <c r="S14" s="341"/>
      <c r="T14" s="341"/>
      <c r="U14" s="341"/>
      <c r="V14" s="341"/>
      <c r="W14" s="341"/>
      <c r="X14" s="341"/>
    </row>
    <row r="15" ht="15.5" spans="1:24">
      <c r="A15" s="341"/>
      <c r="B15" s="359"/>
      <c r="C15" s="341"/>
      <c r="D15" s="341" t="s">
        <v>474</v>
      </c>
      <c r="E15" s="344"/>
      <c r="F15" s="344"/>
      <c r="G15" s="356"/>
      <c r="H15" s="341"/>
      <c r="I15" s="341"/>
      <c r="J15" s="341"/>
      <c r="K15" s="341"/>
      <c r="L15" s="341"/>
      <c r="M15" s="341"/>
      <c r="N15" s="341"/>
      <c r="O15" s="341"/>
      <c r="P15" s="341"/>
      <c r="Q15" s="341"/>
      <c r="R15" s="341"/>
      <c r="S15" s="341"/>
      <c r="T15" s="341"/>
      <c r="U15" s="341"/>
      <c r="V15" s="341"/>
      <c r="W15" s="341"/>
      <c r="X15" s="341"/>
    </row>
    <row r="16" ht="15.5" spans="1:24">
      <c r="A16" s="341"/>
      <c r="B16" s="360"/>
      <c r="C16" s="361"/>
      <c r="D16" s="361"/>
      <c r="E16" s="361"/>
      <c r="F16" s="361"/>
      <c r="G16" s="362"/>
      <c r="H16" s="341"/>
      <c r="I16" s="341"/>
      <c r="J16" s="341"/>
      <c r="K16" s="341"/>
      <c r="L16" s="341"/>
      <c r="M16" s="341"/>
      <c r="N16" s="341"/>
      <c r="O16" s="341"/>
      <c r="P16" s="341"/>
      <c r="Q16" s="341"/>
      <c r="R16" s="341"/>
      <c r="S16" s="341"/>
      <c r="T16" s="341"/>
      <c r="U16" s="341"/>
      <c r="V16" s="341"/>
      <c r="W16" s="341"/>
      <c r="X16" s="341"/>
    </row>
    <row r="17" ht="12.75" customHeight="1" spans="1:24">
      <c r="A17" s="341"/>
      <c r="B17" s="344"/>
      <c r="C17" s="344"/>
      <c r="D17" s="344"/>
      <c r="E17" s="344"/>
      <c r="F17" s="344"/>
      <c r="G17" s="341"/>
      <c r="H17" s="341"/>
      <c r="I17" s="341"/>
      <c r="J17" s="341"/>
      <c r="K17" s="341"/>
      <c r="L17" s="341"/>
      <c r="M17" s="341"/>
      <c r="N17" s="341"/>
      <c r="O17" s="341"/>
      <c r="P17" s="341"/>
      <c r="Q17" s="341"/>
      <c r="R17" s="341"/>
      <c r="S17" s="341"/>
      <c r="T17" s="341"/>
      <c r="U17" s="341"/>
      <c r="V17" s="341"/>
      <c r="W17" s="341"/>
      <c r="X17" s="341"/>
    </row>
    <row r="18" ht="21" customHeight="1" spans="1:26">
      <c r="A18" s="341"/>
      <c r="B18" s="465" t="s">
        <v>475</v>
      </c>
      <c r="C18" s="458"/>
      <c r="D18" s="458"/>
      <c r="E18" s="458"/>
      <c r="F18" s="459"/>
      <c r="G18" s="341"/>
      <c r="H18" s="341"/>
      <c r="I18" s="341"/>
      <c r="J18" s="341"/>
      <c r="K18" s="341"/>
      <c r="L18" s="341"/>
      <c r="M18" s="341"/>
      <c r="N18" s="341">
        <v>1</v>
      </c>
      <c r="O18" s="341">
        <v>1</v>
      </c>
      <c r="P18" s="341"/>
      <c r="Q18" s="341"/>
      <c r="R18" s="341"/>
      <c r="S18" s="341"/>
      <c r="T18" s="341"/>
      <c r="U18" s="341"/>
      <c r="V18" s="341"/>
      <c r="W18" s="341"/>
      <c r="X18" s="341"/>
      <c r="Y18" s="341"/>
      <c r="Z18" s="341"/>
    </row>
    <row r="19" ht="12.75" customHeight="1" spans="1:26">
      <c r="A19" s="341"/>
      <c r="B19" s="344"/>
      <c r="C19" s="344"/>
      <c r="D19" s="344"/>
      <c r="E19" s="344"/>
      <c r="F19" s="341"/>
      <c r="G19" s="341"/>
      <c r="H19" s="341"/>
      <c r="I19" s="341"/>
      <c r="J19" s="341"/>
      <c r="K19" s="341"/>
      <c r="L19" s="341"/>
      <c r="M19" s="341"/>
      <c r="N19" s="341"/>
      <c r="O19" s="341"/>
      <c r="P19" s="341"/>
      <c r="Q19" s="341"/>
      <c r="R19" s="341"/>
      <c r="S19" s="341"/>
      <c r="T19" s="341"/>
      <c r="U19" s="341"/>
      <c r="V19" s="341"/>
      <c r="W19" s="341"/>
      <c r="X19" s="341"/>
      <c r="Y19" s="341"/>
      <c r="Z19" s="341"/>
    </row>
    <row r="20" ht="14.25" customHeight="1" spans="1:26">
      <c r="A20" s="341"/>
      <c r="B20" s="377"/>
      <c r="C20" s="379" t="s">
        <v>476</v>
      </c>
      <c r="D20" s="379"/>
      <c r="E20" s="379"/>
      <c r="F20" s="448"/>
      <c r="G20" s="341"/>
      <c r="H20" s="341"/>
      <c r="I20" s="341"/>
      <c r="J20" s="341"/>
      <c r="K20" s="341"/>
      <c r="L20" s="341"/>
      <c r="M20" s="341"/>
      <c r="N20" s="341"/>
      <c r="O20" s="341"/>
      <c r="P20" s="341"/>
      <c r="Q20" s="341"/>
      <c r="R20" s="341"/>
      <c r="S20" s="341"/>
      <c r="T20" s="341"/>
      <c r="U20" s="341"/>
      <c r="V20" s="341"/>
      <c r="W20" s="341"/>
      <c r="X20" s="341"/>
      <c r="Y20" s="341"/>
      <c r="Z20" s="341"/>
    </row>
    <row r="21" ht="14.25" customHeight="1" spans="1:26">
      <c r="A21" s="341"/>
      <c r="B21" s="357"/>
      <c r="C21" s="363"/>
      <c r="D21" s="341"/>
      <c r="E21" s="341"/>
      <c r="F21" s="356"/>
      <c r="G21" s="341"/>
      <c r="H21" s="341"/>
      <c r="I21" s="341"/>
      <c r="J21" s="341"/>
      <c r="K21" s="341"/>
      <c r="L21" s="341"/>
      <c r="M21" s="341"/>
      <c r="N21" s="341"/>
      <c r="O21" s="341"/>
      <c r="P21" s="341"/>
      <c r="Q21" s="341"/>
      <c r="R21" s="341"/>
      <c r="S21" s="341"/>
      <c r="T21" s="341"/>
      <c r="U21" s="341"/>
      <c r="V21" s="341"/>
      <c r="W21" s="341"/>
      <c r="X21" s="341"/>
      <c r="Y21" s="341"/>
      <c r="Z21" s="341"/>
    </row>
    <row r="22" ht="21" customHeight="1" spans="1:26">
      <c r="A22" s="341"/>
      <c r="B22" s="357"/>
      <c r="C22" s="364" t="s">
        <v>289</v>
      </c>
      <c r="D22" s="365"/>
      <c r="E22" s="366"/>
      <c r="F22" s="356"/>
      <c r="G22" s="341"/>
      <c r="H22" s="341"/>
      <c r="I22" s="341"/>
      <c r="J22" s="341"/>
      <c r="K22" s="341"/>
      <c r="L22" s="341"/>
      <c r="M22" s="341"/>
      <c r="N22" s="341"/>
      <c r="O22" s="341"/>
      <c r="P22" s="341"/>
      <c r="Q22" s="341"/>
      <c r="R22" s="341"/>
      <c r="S22" s="341"/>
      <c r="T22" s="341"/>
      <c r="U22" s="341"/>
      <c r="V22" s="341"/>
      <c r="W22" s="341"/>
      <c r="X22" s="341"/>
      <c r="Y22" s="341"/>
      <c r="Z22" s="341"/>
    </row>
    <row r="23" ht="6.75" customHeight="1" spans="1:26">
      <c r="A23" s="341"/>
      <c r="B23" s="357"/>
      <c r="C23" s="363"/>
      <c r="D23" s="341"/>
      <c r="E23" s="341"/>
      <c r="F23" s="356"/>
      <c r="G23" s="341"/>
      <c r="H23" s="341"/>
      <c r="I23" s="341"/>
      <c r="J23" s="341"/>
      <c r="K23" s="341"/>
      <c r="L23" s="341"/>
      <c r="M23" s="341"/>
      <c r="N23" s="341"/>
      <c r="O23" s="341"/>
      <c r="P23" s="341"/>
      <c r="Q23" s="341"/>
      <c r="R23" s="341"/>
      <c r="S23" s="341"/>
      <c r="T23" s="341"/>
      <c r="U23" s="341"/>
      <c r="V23" s="341"/>
      <c r="W23" s="341"/>
      <c r="X23" s="341"/>
      <c r="Y23" s="341"/>
      <c r="Z23" s="341"/>
    </row>
    <row r="24" ht="44.15" customHeight="1" spans="1:26">
      <c r="A24" s="341"/>
      <c r="B24" s="367"/>
      <c r="C24" s="368" t="s">
        <v>290</v>
      </c>
      <c r="D24" s="831" t="s">
        <v>230</v>
      </c>
      <c r="E24" s="369" t="s">
        <v>229</v>
      </c>
      <c r="F24" s="356"/>
      <c r="G24" s="341"/>
      <c r="H24" s="341"/>
      <c r="I24" s="341"/>
      <c r="J24" s="341"/>
      <c r="K24" s="341"/>
      <c r="L24" s="341"/>
      <c r="M24" s="341"/>
      <c r="N24" s="341"/>
      <c r="O24" s="341"/>
      <c r="P24" s="341"/>
      <c r="Q24" s="341"/>
      <c r="R24" s="341"/>
      <c r="S24" s="341"/>
      <c r="T24" s="341"/>
      <c r="U24" s="341"/>
      <c r="V24" s="341"/>
      <c r="W24" s="341"/>
      <c r="X24" s="341"/>
      <c r="Y24" s="341"/>
      <c r="Z24" s="341"/>
    </row>
    <row r="25" ht="21" customHeight="1" spans="1:26">
      <c r="A25" s="341"/>
      <c r="B25" s="367"/>
      <c r="C25" s="370">
        <v>1</v>
      </c>
      <c r="D25" s="833" t="s">
        <v>316</v>
      </c>
      <c r="E25" s="466"/>
      <c r="F25" s="356"/>
      <c r="G25" s="341"/>
      <c r="H25" s="341"/>
      <c r="I25" s="341"/>
      <c r="J25" s="341"/>
      <c r="K25" s="341"/>
      <c r="L25" s="341"/>
      <c r="M25" s="341"/>
      <c r="N25" s="341"/>
      <c r="O25" s="341"/>
      <c r="P25" s="341"/>
      <c r="Q25" s="341"/>
      <c r="R25" s="341"/>
      <c r="S25" s="341"/>
      <c r="T25" s="341"/>
      <c r="U25" s="341"/>
      <c r="V25" s="341"/>
      <c r="W25" s="341"/>
      <c r="X25" s="341"/>
      <c r="Y25" s="341"/>
      <c r="Z25" s="341"/>
    </row>
    <row r="26" ht="21" customHeight="1" spans="1:26">
      <c r="A26" s="341"/>
      <c r="B26" s="367"/>
      <c r="C26" s="370">
        <v>4</v>
      </c>
      <c r="D26" s="833" t="s">
        <v>295</v>
      </c>
      <c r="E26" s="466" t="s">
        <v>477</v>
      </c>
      <c r="F26" s="356"/>
      <c r="G26" s="341"/>
      <c r="H26" s="341"/>
      <c r="I26" s="341"/>
      <c r="J26" s="341"/>
      <c r="K26" s="341"/>
      <c r="L26" s="341"/>
      <c r="M26" s="341"/>
      <c r="N26" s="341"/>
      <c r="O26" s="341"/>
      <c r="P26" s="341"/>
      <c r="Q26" s="341"/>
      <c r="R26" s="341"/>
      <c r="S26" s="341"/>
      <c r="T26" s="341"/>
      <c r="U26" s="341"/>
      <c r="V26" s="341"/>
      <c r="W26" s="341"/>
      <c r="X26" s="341"/>
      <c r="Y26" s="341"/>
      <c r="Z26" s="341"/>
    </row>
    <row r="27" ht="14.25" customHeight="1" spans="1:26">
      <c r="A27" s="341"/>
      <c r="B27" s="374"/>
      <c r="C27" s="393"/>
      <c r="D27" s="393"/>
      <c r="E27" s="393"/>
      <c r="F27" s="362"/>
      <c r="G27" s="341"/>
      <c r="H27" s="341"/>
      <c r="I27" s="341"/>
      <c r="J27" s="341"/>
      <c r="K27" s="341"/>
      <c r="L27" s="341"/>
      <c r="M27" s="341"/>
      <c r="N27" s="341"/>
      <c r="O27" s="341"/>
      <c r="P27" s="341"/>
      <c r="Q27" s="341"/>
      <c r="R27" s="341"/>
      <c r="S27" s="341"/>
      <c r="T27" s="341"/>
      <c r="U27" s="341"/>
      <c r="V27" s="341"/>
      <c r="W27" s="341"/>
      <c r="X27" s="341"/>
      <c r="Y27" s="341"/>
      <c r="Z27" s="341"/>
    </row>
    <row r="28" ht="14.25" customHeight="1" spans="1:26">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row>
    <row r="29" ht="14.25" customHeight="1" spans="1:26">
      <c r="A29" s="341"/>
      <c r="B29" s="377"/>
      <c r="C29" s="379" t="s">
        <v>478</v>
      </c>
      <c r="D29" s="379"/>
      <c r="E29" s="379"/>
      <c r="F29" s="379"/>
      <c r="G29" s="341"/>
      <c r="H29" s="341"/>
      <c r="I29" s="341"/>
      <c r="J29" s="341"/>
      <c r="K29" s="341"/>
      <c r="L29" s="341"/>
      <c r="M29" s="341"/>
      <c r="N29" s="341">
        <v>2</v>
      </c>
      <c r="O29" s="341">
        <v>2</v>
      </c>
      <c r="P29" s="341"/>
      <c r="Q29" s="341"/>
      <c r="R29" s="341"/>
      <c r="S29" s="341"/>
      <c r="T29" s="341"/>
      <c r="U29" s="341"/>
      <c r="V29" s="341"/>
      <c r="W29" s="341"/>
      <c r="X29" s="341"/>
      <c r="Y29" s="341"/>
      <c r="Z29" s="341"/>
    </row>
    <row r="30" ht="14.25" customHeight="1" spans="1:26">
      <c r="A30" s="341"/>
      <c r="B30" s="357"/>
      <c r="C30" s="363"/>
      <c r="D30" s="341"/>
      <c r="E30" s="341"/>
      <c r="F30" s="356"/>
      <c r="G30" s="341"/>
      <c r="H30" s="341"/>
      <c r="I30" s="341"/>
      <c r="J30" s="341"/>
      <c r="K30" s="341"/>
      <c r="L30" s="341"/>
      <c r="M30" s="341"/>
      <c r="N30" s="341"/>
      <c r="O30" s="341"/>
      <c r="P30" s="341"/>
      <c r="Q30" s="341"/>
      <c r="R30" s="341"/>
      <c r="S30" s="341"/>
      <c r="T30" s="341"/>
      <c r="U30" s="341"/>
      <c r="V30" s="341"/>
      <c r="W30" s="341"/>
      <c r="X30" s="341"/>
      <c r="Y30" s="341"/>
      <c r="Z30" s="341"/>
    </row>
    <row r="31" ht="21" customHeight="1" spans="1:26">
      <c r="A31" s="341"/>
      <c r="B31" s="357"/>
      <c r="C31" s="364" t="s">
        <v>289</v>
      </c>
      <c r="D31" s="365"/>
      <c r="E31" s="366"/>
      <c r="F31" s="356"/>
      <c r="G31" s="341"/>
      <c r="H31" s="341"/>
      <c r="I31" s="341"/>
      <c r="J31" s="341"/>
      <c r="K31" s="341"/>
      <c r="L31" s="341"/>
      <c r="M31" s="341"/>
      <c r="N31" s="341"/>
      <c r="O31" s="341"/>
      <c r="P31" s="341"/>
      <c r="Q31" s="341"/>
      <c r="R31" s="341"/>
      <c r="S31" s="341"/>
      <c r="T31" s="341"/>
      <c r="U31" s="341"/>
      <c r="V31" s="341"/>
      <c r="W31" s="341"/>
      <c r="X31" s="341"/>
      <c r="Y31" s="341"/>
      <c r="Z31" s="341"/>
    </row>
    <row r="32" ht="6.75" customHeight="1" spans="1:26">
      <c r="A32" s="341"/>
      <c r="B32" s="357"/>
      <c r="C32" s="363"/>
      <c r="D32" s="341"/>
      <c r="E32" s="341"/>
      <c r="F32" s="356"/>
      <c r="G32" s="341"/>
      <c r="H32" s="341"/>
      <c r="I32" s="341"/>
      <c r="J32" s="341"/>
      <c r="K32" s="341"/>
      <c r="L32" s="341"/>
      <c r="M32" s="341"/>
      <c r="N32" s="341"/>
      <c r="O32" s="341"/>
      <c r="P32" s="341"/>
      <c r="Q32" s="341"/>
      <c r="R32" s="341"/>
      <c r="S32" s="341"/>
      <c r="T32" s="341"/>
      <c r="U32" s="341"/>
      <c r="V32" s="341"/>
      <c r="W32" s="341"/>
      <c r="X32" s="341"/>
      <c r="Y32" s="341"/>
      <c r="Z32" s="341"/>
    </row>
    <row r="33" ht="39" customHeight="1" spans="1:26">
      <c r="A33" s="341"/>
      <c r="B33" s="367"/>
      <c r="C33" s="368" t="s">
        <v>290</v>
      </c>
      <c r="D33" s="831" t="s">
        <v>230</v>
      </c>
      <c r="E33" s="369" t="s">
        <v>229</v>
      </c>
      <c r="F33" s="356"/>
      <c r="G33" s="341"/>
      <c r="H33" s="341"/>
      <c r="I33" s="341"/>
      <c r="J33" s="341"/>
      <c r="K33" s="341"/>
      <c r="L33" s="341"/>
      <c r="M33" s="341"/>
      <c r="N33" s="341"/>
      <c r="O33" s="341"/>
      <c r="P33" s="341"/>
      <c r="Q33" s="341"/>
      <c r="R33" s="341"/>
      <c r="S33" s="341"/>
      <c r="T33" s="341"/>
      <c r="U33" s="341"/>
      <c r="V33" s="341"/>
      <c r="W33" s="341"/>
      <c r="X33" s="341"/>
      <c r="Y33" s="341"/>
      <c r="Z33" s="341"/>
    </row>
    <row r="34" ht="21" customHeight="1" spans="1:26">
      <c r="A34" s="341"/>
      <c r="B34" s="367"/>
      <c r="C34" s="370">
        <v>1</v>
      </c>
      <c r="D34" s="833" t="s">
        <v>316</v>
      </c>
      <c r="E34" s="466"/>
      <c r="F34" s="356"/>
      <c r="G34" s="341"/>
      <c r="H34" s="341"/>
      <c r="I34" s="341"/>
      <c r="J34" s="341"/>
      <c r="K34" s="341"/>
      <c r="L34" s="341"/>
      <c r="M34" s="341"/>
      <c r="N34" s="341"/>
      <c r="O34" s="341"/>
      <c r="P34" s="341"/>
      <c r="Q34" s="341"/>
      <c r="R34" s="341"/>
      <c r="S34" s="341"/>
      <c r="T34" s="341"/>
      <c r="U34" s="341"/>
      <c r="V34" s="341"/>
      <c r="W34" s="341"/>
      <c r="X34" s="341"/>
      <c r="Y34" s="341"/>
      <c r="Z34" s="341"/>
    </row>
    <row r="35" ht="21" customHeight="1" spans="1:26">
      <c r="A35" s="341"/>
      <c r="B35" s="367"/>
      <c r="C35" s="370">
        <v>4</v>
      </c>
      <c r="D35" s="833" t="s">
        <v>295</v>
      </c>
      <c r="E35" s="466" t="s">
        <v>477</v>
      </c>
      <c r="F35" s="356"/>
      <c r="G35" s="341"/>
      <c r="H35" s="341"/>
      <c r="I35" s="341"/>
      <c r="J35" s="341"/>
      <c r="K35" s="341"/>
      <c r="L35" s="341"/>
      <c r="M35" s="341"/>
      <c r="N35" s="341"/>
      <c r="O35" s="341"/>
      <c r="P35" s="341"/>
      <c r="Q35" s="341"/>
      <c r="R35" s="341"/>
      <c r="S35" s="341"/>
      <c r="T35" s="341"/>
      <c r="U35" s="341"/>
      <c r="V35" s="341"/>
      <c r="W35" s="341"/>
      <c r="X35" s="341"/>
      <c r="Y35" s="341"/>
      <c r="Z35" s="341"/>
    </row>
    <row r="36" ht="14.25" customHeight="1" spans="1:26">
      <c r="A36" s="341"/>
      <c r="B36" s="374"/>
      <c r="C36" s="393"/>
      <c r="D36" s="393"/>
      <c r="E36" s="393"/>
      <c r="F36" s="362"/>
      <c r="G36" s="341"/>
      <c r="H36" s="341"/>
      <c r="I36" s="341"/>
      <c r="J36" s="341"/>
      <c r="K36" s="341"/>
      <c r="L36" s="341"/>
      <c r="M36" s="341"/>
      <c r="N36" s="341"/>
      <c r="O36" s="341"/>
      <c r="P36" s="341"/>
      <c r="Q36" s="341"/>
      <c r="R36" s="341"/>
      <c r="S36" s="341"/>
      <c r="T36" s="341"/>
      <c r="U36" s="341"/>
      <c r="V36" s="341"/>
      <c r="W36" s="341"/>
      <c r="X36" s="341"/>
      <c r="Y36" s="341"/>
      <c r="Z36" s="341"/>
    </row>
    <row r="37" ht="14.25" customHeight="1" spans="1:26">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row>
    <row r="38" ht="14.25" customHeight="1" spans="1:26">
      <c r="A38" s="341"/>
      <c r="B38" s="377"/>
      <c r="C38" s="379" t="s">
        <v>479</v>
      </c>
      <c r="D38" s="379"/>
      <c r="E38" s="379"/>
      <c r="F38" s="379"/>
      <c r="G38" s="341"/>
      <c r="H38" s="341"/>
      <c r="I38" s="341"/>
      <c r="J38" s="341"/>
      <c r="K38" s="341"/>
      <c r="L38" s="341"/>
      <c r="M38" s="341"/>
      <c r="N38" s="341">
        <v>3</v>
      </c>
      <c r="O38" s="341">
        <v>3</v>
      </c>
      <c r="P38" s="341"/>
      <c r="Q38" s="341"/>
      <c r="R38" s="341"/>
      <c r="S38" s="341"/>
      <c r="T38" s="341"/>
      <c r="U38" s="341"/>
      <c r="V38" s="341"/>
      <c r="W38" s="341"/>
      <c r="X38" s="341"/>
      <c r="Y38" s="341"/>
      <c r="Z38" s="341"/>
    </row>
    <row r="39" ht="14.25" customHeight="1" spans="1:26">
      <c r="A39" s="341"/>
      <c r="B39" s="357"/>
      <c r="C39" s="363"/>
      <c r="D39" s="341"/>
      <c r="E39" s="341"/>
      <c r="F39" s="356"/>
      <c r="G39" s="341"/>
      <c r="H39" s="341"/>
      <c r="I39" s="341"/>
      <c r="J39" s="341"/>
      <c r="K39" s="341"/>
      <c r="L39" s="341"/>
      <c r="M39" s="341"/>
      <c r="N39" s="341"/>
      <c r="O39" s="341"/>
      <c r="P39" s="341"/>
      <c r="Q39" s="341"/>
      <c r="R39" s="341"/>
      <c r="S39" s="341"/>
      <c r="T39" s="341"/>
      <c r="U39" s="341"/>
      <c r="V39" s="341"/>
      <c r="W39" s="341"/>
      <c r="X39" s="341"/>
      <c r="Y39" s="341"/>
      <c r="Z39" s="341"/>
    </row>
    <row r="40" ht="21" customHeight="1" spans="1:26">
      <c r="A40" s="341"/>
      <c r="B40" s="357"/>
      <c r="C40" s="364" t="s">
        <v>289</v>
      </c>
      <c r="D40" s="365"/>
      <c r="E40" s="366"/>
      <c r="F40" s="356"/>
      <c r="G40" s="341"/>
      <c r="H40" s="341"/>
      <c r="I40" s="341"/>
      <c r="J40" s="341"/>
      <c r="K40" s="341"/>
      <c r="L40" s="341"/>
      <c r="M40" s="341"/>
      <c r="N40" s="341"/>
      <c r="O40" s="341"/>
      <c r="P40" s="341"/>
      <c r="Q40" s="341"/>
      <c r="R40" s="341"/>
      <c r="S40" s="341"/>
      <c r="T40" s="341"/>
      <c r="U40" s="341"/>
      <c r="V40" s="341"/>
      <c r="W40" s="341"/>
      <c r="X40" s="341"/>
      <c r="Y40" s="341"/>
      <c r="Z40" s="341"/>
    </row>
    <row r="41" ht="6.75" customHeight="1" spans="1:26">
      <c r="A41" s="341"/>
      <c r="B41" s="357"/>
      <c r="C41" s="363"/>
      <c r="D41" s="341"/>
      <c r="E41" s="341"/>
      <c r="F41" s="356"/>
      <c r="G41" s="341"/>
      <c r="H41" s="341"/>
      <c r="I41" s="341"/>
      <c r="J41" s="341"/>
      <c r="K41" s="341"/>
      <c r="L41" s="341"/>
      <c r="M41" s="341"/>
      <c r="N41" s="341"/>
      <c r="O41" s="341"/>
      <c r="P41" s="341"/>
      <c r="Q41" s="341"/>
      <c r="R41" s="341"/>
      <c r="S41" s="341"/>
      <c r="T41" s="341"/>
      <c r="U41" s="341"/>
      <c r="V41" s="341"/>
      <c r="W41" s="341"/>
      <c r="X41" s="341"/>
      <c r="Y41" s="341"/>
      <c r="Z41" s="341"/>
    </row>
    <row r="42" ht="51" customHeight="1" spans="1:26">
      <c r="A42" s="341"/>
      <c r="B42" s="367"/>
      <c r="C42" s="368" t="s">
        <v>290</v>
      </c>
      <c r="D42" s="831" t="s">
        <v>230</v>
      </c>
      <c r="E42" s="369" t="s">
        <v>229</v>
      </c>
      <c r="F42" s="356"/>
      <c r="G42" s="341"/>
      <c r="H42" s="341"/>
      <c r="I42" s="341"/>
      <c r="J42" s="341"/>
      <c r="K42" s="341"/>
      <c r="L42" s="341"/>
      <c r="M42" s="341"/>
      <c r="N42" s="341"/>
      <c r="O42" s="341"/>
      <c r="P42" s="341"/>
      <c r="Q42" s="341"/>
      <c r="R42" s="341"/>
      <c r="S42" s="341"/>
      <c r="T42" s="341"/>
      <c r="U42" s="341"/>
      <c r="V42" s="341"/>
      <c r="W42" s="341"/>
      <c r="X42" s="341"/>
      <c r="Y42" s="341"/>
      <c r="Z42" s="341"/>
    </row>
    <row r="43" ht="21" customHeight="1" spans="1:26">
      <c r="A43" s="341"/>
      <c r="B43" s="367"/>
      <c r="C43" s="370">
        <v>1</v>
      </c>
      <c r="D43" s="833" t="s">
        <v>316</v>
      </c>
      <c r="E43" s="466"/>
      <c r="F43" s="356"/>
      <c r="G43" s="341"/>
      <c r="H43" s="341"/>
      <c r="I43" s="341"/>
      <c r="J43" s="341"/>
      <c r="K43" s="341"/>
      <c r="L43" s="341"/>
      <c r="M43" s="341"/>
      <c r="N43" s="341"/>
      <c r="O43" s="341"/>
      <c r="P43" s="341"/>
      <c r="Q43" s="341"/>
      <c r="R43" s="341"/>
      <c r="S43" s="341"/>
      <c r="T43" s="341"/>
      <c r="U43" s="341"/>
      <c r="V43" s="341"/>
      <c r="W43" s="341"/>
      <c r="X43" s="341"/>
      <c r="Y43" s="341"/>
      <c r="Z43" s="341"/>
    </row>
    <row r="44" ht="21" customHeight="1" spans="1:26">
      <c r="A44" s="341"/>
      <c r="B44" s="367"/>
      <c r="C44" s="370">
        <v>4</v>
      </c>
      <c r="D44" s="833" t="s">
        <v>295</v>
      </c>
      <c r="E44" s="466" t="s">
        <v>477</v>
      </c>
      <c r="F44" s="356"/>
      <c r="G44" s="341"/>
      <c r="H44" s="341"/>
      <c r="I44" s="341"/>
      <c r="J44" s="341"/>
      <c r="K44" s="341"/>
      <c r="L44" s="341"/>
      <c r="M44" s="341"/>
      <c r="N44" s="341"/>
      <c r="O44" s="341"/>
      <c r="P44" s="341"/>
      <c r="Q44" s="341"/>
      <c r="R44" s="341"/>
      <c r="S44" s="341"/>
      <c r="T44" s="341"/>
      <c r="U44" s="341"/>
      <c r="V44" s="341"/>
      <c r="W44" s="341"/>
      <c r="X44" s="341"/>
      <c r="Y44" s="341"/>
      <c r="Z44" s="341"/>
    </row>
    <row r="45" ht="14.25" customHeight="1" spans="1:26">
      <c r="A45" s="341"/>
      <c r="B45" s="374"/>
      <c r="C45" s="393"/>
      <c r="D45" s="393"/>
      <c r="E45" s="393"/>
      <c r="F45" s="362"/>
      <c r="G45" s="341"/>
      <c r="H45" s="341"/>
      <c r="I45" s="341"/>
      <c r="J45" s="341"/>
      <c r="K45" s="341"/>
      <c r="L45" s="341"/>
      <c r="M45" s="341"/>
      <c r="N45" s="341"/>
      <c r="O45" s="341"/>
      <c r="P45" s="341"/>
      <c r="Q45" s="341"/>
      <c r="R45" s="341"/>
      <c r="S45" s="341"/>
      <c r="T45" s="341"/>
      <c r="U45" s="341"/>
      <c r="V45" s="341"/>
      <c r="W45" s="341"/>
      <c r="X45" s="341"/>
      <c r="Y45" s="341"/>
      <c r="Z45" s="341"/>
    </row>
    <row r="46" ht="14.25" customHeight="1" spans="1:26">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row>
    <row r="47" ht="14.25" customHeight="1" spans="1:26">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row>
    <row r="48" ht="14.25" customHeight="1" spans="1:26">
      <c r="A48" s="341"/>
      <c r="B48" s="377"/>
      <c r="C48" s="379" t="s">
        <v>480</v>
      </c>
      <c r="D48" s="379"/>
      <c r="E48" s="379"/>
      <c r="F48" s="379"/>
      <c r="G48" s="341"/>
      <c r="H48" s="341"/>
      <c r="I48" s="341"/>
      <c r="J48" s="341"/>
      <c r="K48" s="341"/>
      <c r="L48" s="341"/>
      <c r="M48" s="341"/>
      <c r="N48" s="341">
        <v>4</v>
      </c>
      <c r="O48" s="341">
        <v>4</v>
      </c>
      <c r="P48" s="341"/>
      <c r="Q48" s="341"/>
      <c r="R48" s="341"/>
      <c r="S48" s="341"/>
      <c r="T48" s="341"/>
      <c r="U48" s="341"/>
      <c r="V48" s="341"/>
      <c r="W48" s="341"/>
      <c r="X48" s="341"/>
      <c r="Y48" s="341"/>
      <c r="Z48" s="341"/>
    </row>
    <row r="49" ht="14.25" customHeight="1" spans="1:26">
      <c r="A49" s="341"/>
      <c r="B49" s="357"/>
      <c r="C49" s="363"/>
      <c r="D49" s="341"/>
      <c r="E49" s="341"/>
      <c r="F49" s="356"/>
      <c r="G49" s="341"/>
      <c r="H49" s="341"/>
      <c r="I49" s="341"/>
      <c r="J49" s="341"/>
      <c r="K49" s="341"/>
      <c r="L49" s="341"/>
      <c r="M49" s="341"/>
      <c r="N49" s="341"/>
      <c r="O49" s="341"/>
      <c r="P49" s="341"/>
      <c r="Q49" s="341"/>
      <c r="R49" s="341"/>
      <c r="S49" s="341"/>
      <c r="T49" s="341"/>
      <c r="U49" s="341"/>
      <c r="V49" s="341"/>
      <c r="W49" s="341"/>
      <c r="X49" s="341"/>
      <c r="Y49" s="341"/>
      <c r="Z49" s="341"/>
    </row>
    <row r="50" ht="21" customHeight="1" spans="1:26">
      <c r="A50" s="341"/>
      <c r="B50" s="357"/>
      <c r="C50" s="364" t="s">
        <v>289</v>
      </c>
      <c r="D50" s="365"/>
      <c r="E50" s="366"/>
      <c r="F50" s="356"/>
      <c r="G50" s="341"/>
      <c r="H50" s="341"/>
      <c r="I50" s="341"/>
      <c r="J50" s="341"/>
      <c r="K50" s="341"/>
      <c r="L50" s="341"/>
      <c r="M50" s="341"/>
      <c r="N50" s="341"/>
      <c r="O50" s="341"/>
      <c r="P50" s="341"/>
      <c r="Q50" s="341"/>
      <c r="R50" s="341"/>
      <c r="S50" s="341"/>
      <c r="T50" s="341"/>
      <c r="U50" s="341"/>
      <c r="V50" s="341"/>
      <c r="W50" s="341"/>
      <c r="X50" s="341"/>
      <c r="Y50" s="341"/>
      <c r="Z50" s="341"/>
    </row>
    <row r="51" ht="6.75" customHeight="1" spans="1:26">
      <c r="A51" s="341"/>
      <c r="B51" s="357"/>
      <c r="C51" s="363"/>
      <c r="D51" s="341"/>
      <c r="E51" s="341"/>
      <c r="F51" s="356"/>
      <c r="G51" s="341"/>
      <c r="H51" s="341"/>
      <c r="I51" s="341"/>
      <c r="J51" s="341"/>
      <c r="K51" s="341"/>
      <c r="L51" s="341"/>
      <c r="M51" s="341"/>
      <c r="N51" s="341"/>
      <c r="O51" s="341"/>
      <c r="P51" s="341"/>
      <c r="Q51" s="341"/>
      <c r="R51" s="341"/>
      <c r="S51" s="341"/>
      <c r="T51" s="341"/>
      <c r="U51" s="341"/>
      <c r="V51" s="341"/>
      <c r="W51" s="341"/>
      <c r="X51" s="341"/>
      <c r="Y51" s="341"/>
      <c r="Z51" s="341"/>
    </row>
    <row r="52" ht="39" customHeight="1" spans="1:26">
      <c r="A52" s="341"/>
      <c r="B52" s="367"/>
      <c r="C52" s="368" t="s">
        <v>290</v>
      </c>
      <c r="D52" s="831" t="s">
        <v>230</v>
      </c>
      <c r="E52" s="369" t="s">
        <v>229</v>
      </c>
      <c r="F52" s="356"/>
      <c r="G52" s="341"/>
      <c r="H52" s="341"/>
      <c r="I52" s="341"/>
      <c r="J52" s="341"/>
      <c r="K52" s="341"/>
      <c r="L52" s="341"/>
      <c r="M52" s="341"/>
      <c r="N52" s="341"/>
      <c r="O52" s="341"/>
      <c r="P52" s="341"/>
      <c r="Q52" s="341"/>
      <c r="R52" s="341"/>
      <c r="S52" s="341"/>
      <c r="T52" s="341"/>
      <c r="U52" s="341"/>
      <c r="V52" s="341"/>
      <c r="W52" s="341"/>
      <c r="X52" s="341"/>
      <c r="Y52" s="341"/>
      <c r="Z52" s="341"/>
    </row>
    <row r="53" ht="21" customHeight="1" spans="1:26">
      <c r="A53" s="341"/>
      <c r="B53" s="367"/>
      <c r="C53" s="370">
        <v>1</v>
      </c>
      <c r="D53" s="833" t="s">
        <v>316</v>
      </c>
      <c r="E53" s="466"/>
      <c r="F53" s="356"/>
      <c r="G53" s="341"/>
      <c r="H53" s="341"/>
      <c r="I53" s="341"/>
      <c r="J53" s="341"/>
      <c r="K53" s="341"/>
      <c r="L53" s="341"/>
      <c r="M53" s="341"/>
      <c r="N53" s="341"/>
      <c r="O53" s="341"/>
      <c r="P53" s="341"/>
      <c r="Q53" s="341"/>
      <c r="R53" s="341"/>
      <c r="S53" s="341"/>
      <c r="T53" s="341"/>
      <c r="U53" s="341"/>
      <c r="V53" s="341"/>
      <c r="W53" s="341"/>
      <c r="X53" s="341"/>
      <c r="Y53" s="341"/>
      <c r="Z53" s="341"/>
    </row>
    <row r="54" ht="21" customHeight="1" spans="1:26">
      <c r="A54" s="341"/>
      <c r="B54" s="367"/>
      <c r="C54" s="370">
        <v>4</v>
      </c>
      <c r="D54" s="833" t="s">
        <v>295</v>
      </c>
      <c r="E54" s="466" t="s">
        <v>477</v>
      </c>
      <c r="F54" s="356"/>
      <c r="G54" s="341"/>
      <c r="H54" s="341"/>
      <c r="I54" s="341"/>
      <c r="J54" s="341"/>
      <c r="K54" s="341"/>
      <c r="L54" s="341"/>
      <c r="M54" s="341"/>
      <c r="N54" s="341"/>
      <c r="O54" s="341"/>
      <c r="P54" s="341"/>
      <c r="Q54" s="341"/>
      <c r="R54" s="341"/>
      <c r="S54" s="341"/>
      <c r="T54" s="341"/>
      <c r="U54" s="341"/>
      <c r="V54" s="341"/>
      <c r="W54" s="341"/>
      <c r="X54" s="341"/>
      <c r="Y54" s="341"/>
      <c r="Z54" s="341"/>
    </row>
    <row r="55" ht="14.25" customHeight="1" spans="1:26">
      <c r="A55" s="341"/>
      <c r="B55" s="374"/>
      <c r="C55" s="393"/>
      <c r="D55" s="393"/>
      <c r="E55" s="393"/>
      <c r="F55" s="362"/>
      <c r="G55" s="341"/>
      <c r="H55" s="341"/>
      <c r="I55" s="341"/>
      <c r="J55" s="341"/>
      <c r="K55" s="341"/>
      <c r="L55" s="341"/>
      <c r="M55" s="341"/>
      <c r="N55" s="341"/>
      <c r="O55" s="341"/>
      <c r="P55" s="341"/>
      <c r="Q55" s="341"/>
      <c r="R55" s="341"/>
      <c r="S55" s="341"/>
      <c r="T55" s="341"/>
      <c r="U55" s="341"/>
      <c r="V55" s="341"/>
      <c r="W55" s="341"/>
      <c r="X55" s="341"/>
      <c r="Y55" s="341"/>
      <c r="Z55" s="341"/>
    </row>
    <row r="56" ht="14.25" customHeight="1" spans="1:26">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row>
    <row r="57" ht="14.25" customHeight="1" spans="1:26">
      <c r="A57" s="341"/>
      <c r="B57" s="377"/>
      <c r="C57" s="379" t="s">
        <v>481</v>
      </c>
      <c r="D57" s="379"/>
      <c r="E57" s="379"/>
      <c r="F57" s="379"/>
      <c r="G57" s="341"/>
      <c r="H57" s="341"/>
      <c r="I57" s="341"/>
      <c r="J57" s="341"/>
      <c r="K57" s="341"/>
      <c r="L57" s="341"/>
      <c r="M57" s="341"/>
      <c r="N57" s="341">
        <v>5</v>
      </c>
      <c r="O57" s="341">
        <v>5</v>
      </c>
      <c r="P57" s="341"/>
      <c r="Q57" s="341"/>
      <c r="R57" s="341"/>
      <c r="S57" s="341"/>
      <c r="T57" s="341"/>
      <c r="U57" s="341"/>
      <c r="V57" s="341"/>
      <c r="W57" s="341"/>
      <c r="X57" s="341"/>
      <c r="Y57" s="341"/>
      <c r="Z57" s="341"/>
    </row>
    <row r="58" ht="14.25" customHeight="1" spans="1:26">
      <c r="A58" s="341"/>
      <c r="B58" s="357"/>
      <c r="C58" s="363"/>
      <c r="D58" s="341"/>
      <c r="E58" s="341"/>
      <c r="F58" s="356"/>
      <c r="G58" s="341"/>
      <c r="H58" s="341"/>
      <c r="I58" s="341"/>
      <c r="J58" s="341"/>
      <c r="K58" s="341"/>
      <c r="L58" s="341"/>
      <c r="M58" s="341"/>
      <c r="N58" s="341"/>
      <c r="O58" s="341"/>
      <c r="P58" s="341"/>
      <c r="Q58" s="341"/>
      <c r="R58" s="341"/>
      <c r="S58" s="341"/>
      <c r="T58" s="341"/>
      <c r="U58" s="341"/>
      <c r="V58" s="341"/>
      <c r="W58" s="341"/>
      <c r="X58" s="341"/>
      <c r="Y58" s="341"/>
      <c r="Z58" s="341"/>
    </row>
    <row r="59" ht="21" customHeight="1" spans="1:26">
      <c r="A59" s="341"/>
      <c r="B59" s="357"/>
      <c r="C59" s="364" t="s">
        <v>289</v>
      </c>
      <c r="D59" s="365"/>
      <c r="E59" s="366"/>
      <c r="F59" s="356"/>
      <c r="G59" s="341"/>
      <c r="H59" s="341"/>
      <c r="I59" s="341"/>
      <c r="J59" s="341"/>
      <c r="K59" s="341"/>
      <c r="L59" s="341"/>
      <c r="M59" s="341"/>
      <c r="N59" s="341"/>
      <c r="O59" s="341"/>
      <c r="P59" s="341"/>
      <c r="Q59" s="341"/>
      <c r="R59" s="341"/>
      <c r="S59" s="341"/>
      <c r="T59" s="341"/>
      <c r="U59" s="341"/>
      <c r="V59" s="341"/>
      <c r="W59" s="341"/>
      <c r="X59" s="341"/>
      <c r="Y59" s="341"/>
      <c r="Z59" s="341"/>
    </row>
    <row r="60" ht="6.75" customHeight="1" spans="1:26">
      <c r="A60" s="341"/>
      <c r="B60" s="357"/>
      <c r="C60" s="363"/>
      <c r="D60" s="341"/>
      <c r="E60" s="341"/>
      <c r="F60" s="356"/>
      <c r="G60" s="341"/>
      <c r="H60" s="341"/>
      <c r="I60" s="341"/>
      <c r="J60" s="341"/>
      <c r="K60" s="341"/>
      <c r="L60" s="341"/>
      <c r="M60" s="341"/>
      <c r="N60" s="341"/>
      <c r="O60" s="341"/>
      <c r="P60" s="341"/>
      <c r="Q60" s="341"/>
      <c r="R60" s="341"/>
      <c r="S60" s="341"/>
      <c r="T60" s="341"/>
      <c r="U60" s="341"/>
      <c r="V60" s="341"/>
      <c r="W60" s="341"/>
      <c r="X60" s="341"/>
      <c r="Y60" s="341"/>
      <c r="Z60" s="341"/>
    </row>
    <row r="61" ht="40" customHeight="1" spans="1:26">
      <c r="A61" s="341"/>
      <c r="B61" s="367"/>
      <c r="C61" s="368" t="s">
        <v>290</v>
      </c>
      <c r="D61" s="831" t="s">
        <v>230</v>
      </c>
      <c r="E61" s="369" t="s">
        <v>229</v>
      </c>
      <c r="F61" s="356"/>
      <c r="G61" s="341"/>
      <c r="H61" s="341"/>
      <c r="I61" s="341"/>
      <c r="J61" s="341"/>
      <c r="K61" s="341"/>
      <c r="L61" s="341"/>
      <c r="M61" s="341"/>
      <c r="N61" s="341"/>
      <c r="O61" s="341"/>
      <c r="P61" s="341"/>
      <c r="Q61" s="341"/>
      <c r="R61" s="341"/>
      <c r="S61" s="341"/>
      <c r="T61" s="341"/>
      <c r="U61" s="341"/>
      <c r="V61" s="341"/>
      <c r="W61" s="341"/>
      <c r="X61" s="341"/>
      <c r="Y61" s="341"/>
      <c r="Z61" s="341"/>
    </row>
    <row r="62" ht="21" customHeight="1" spans="1:26">
      <c r="A62" s="341"/>
      <c r="B62" s="367"/>
      <c r="C62" s="370">
        <v>1</v>
      </c>
      <c r="D62" s="833" t="s">
        <v>316</v>
      </c>
      <c r="E62" s="466"/>
      <c r="F62" s="356"/>
      <c r="G62" s="341"/>
      <c r="H62" s="341"/>
      <c r="I62" s="341"/>
      <c r="J62" s="341"/>
      <c r="K62" s="341"/>
      <c r="L62" s="341"/>
      <c r="M62" s="341"/>
      <c r="N62" s="341"/>
      <c r="O62" s="341"/>
      <c r="P62" s="341"/>
      <c r="Q62" s="341"/>
      <c r="R62" s="341"/>
      <c r="S62" s="341"/>
      <c r="T62" s="341"/>
      <c r="U62" s="341"/>
      <c r="V62" s="341"/>
      <c r="W62" s="341"/>
      <c r="X62" s="341"/>
      <c r="Y62" s="341"/>
      <c r="Z62" s="341"/>
    </row>
    <row r="63" ht="21" customHeight="1" spans="1:26">
      <c r="A63" s="341"/>
      <c r="B63" s="367"/>
      <c r="C63" s="370">
        <v>4</v>
      </c>
      <c r="D63" s="833" t="s">
        <v>295</v>
      </c>
      <c r="E63" s="466" t="s">
        <v>477</v>
      </c>
      <c r="F63" s="356"/>
      <c r="G63" s="341"/>
      <c r="H63" s="341"/>
      <c r="I63" s="341"/>
      <c r="J63" s="341"/>
      <c r="K63" s="341"/>
      <c r="L63" s="341"/>
      <c r="M63" s="341"/>
      <c r="N63" s="341"/>
      <c r="O63" s="341"/>
      <c r="P63" s="341"/>
      <c r="Q63" s="341"/>
      <c r="R63" s="341"/>
      <c r="S63" s="341"/>
      <c r="T63" s="341"/>
      <c r="U63" s="341"/>
      <c r="V63" s="341"/>
      <c r="W63" s="341"/>
      <c r="X63" s="341"/>
      <c r="Y63" s="341"/>
      <c r="Z63" s="341"/>
    </row>
    <row r="64" ht="14.25" customHeight="1" spans="1:26">
      <c r="A64" s="341"/>
      <c r="B64" s="374"/>
      <c r="C64" s="393"/>
      <c r="D64" s="393"/>
      <c r="E64" s="393"/>
      <c r="F64" s="362"/>
      <c r="G64" s="341"/>
      <c r="H64" s="341"/>
      <c r="I64" s="341"/>
      <c r="J64" s="341"/>
      <c r="K64" s="341"/>
      <c r="L64" s="341"/>
      <c r="M64" s="341"/>
      <c r="N64" s="341"/>
      <c r="O64" s="341"/>
      <c r="P64" s="341"/>
      <c r="Q64" s="341"/>
      <c r="R64" s="341"/>
      <c r="S64" s="341"/>
      <c r="T64" s="341"/>
      <c r="U64" s="341"/>
      <c r="V64" s="341"/>
      <c r="W64" s="341"/>
      <c r="X64" s="341"/>
      <c r="Y64" s="341"/>
      <c r="Z64" s="341"/>
    </row>
    <row r="65" ht="14.25" customHeight="1" spans="1:26">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row>
    <row r="66" ht="14.25" customHeight="1" spans="1:26">
      <c r="A66" s="341"/>
      <c r="B66" s="377"/>
      <c r="C66" s="379" t="s">
        <v>482</v>
      </c>
      <c r="D66" s="379"/>
      <c r="E66" s="379"/>
      <c r="F66" s="448"/>
      <c r="G66" s="341"/>
      <c r="H66" s="341"/>
      <c r="I66" s="341"/>
      <c r="J66" s="341"/>
      <c r="K66" s="341"/>
      <c r="L66" s="341"/>
      <c r="M66" s="341"/>
      <c r="N66" s="341">
        <v>6</v>
      </c>
      <c r="O66" s="341">
        <v>6</v>
      </c>
      <c r="P66" s="341"/>
      <c r="Q66" s="341"/>
      <c r="R66" s="341"/>
      <c r="S66" s="341"/>
      <c r="T66" s="341"/>
      <c r="U66" s="341"/>
      <c r="V66" s="341"/>
      <c r="W66" s="341"/>
      <c r="X66" s="341"/>
      <c r="Y66" s="341"/>
      <c r="Z66" s="341"/>
    </row>
    <row r="67" ht="14.25" customHeight="1" spans="1:26">
      <c r="A67" s="341"/>
      <c r="B67" s="357"/>
      <c r="C67" s="363"/>
      <c r="D67" s="341"/>
      <c r="E67" s="341"/>
      <c r="F67" s="356"/>
      <c r="G67" s="341"/>
      <c r="H67" s="341"/>
      <c r="I67" s="341"/>
      <c r="J67" s="341"/>
      <c r="K67" s="341"/>
      <c r="L67" s="341"/>
      <c r="M67" s="341"/>
      <c r="N67" s="341"/>
      <c r="O67" s="341"/>
      <c r="P67" s="341"/>
      <c r="Q67" s="341"/>
      <c r="R67" s="341"/>
      <c r="S67" s="341"/>
      <c r="T67" s="341"/>
      <c r="U67" s="341"/>
      <c r="V67" s="341"/>
      <c r="W67" s="341"/>
      <c r="X67" s="341"/>
      <c r="Y67" s="341"/>
      <c r="Z67" s="341"/>
    </row>
    <row r="68" ht="21" customHeight="1" spans="1:26">
      <c r="A68" s="341"/>
      <c r="B68" s="357"/>
      <c r="C68" s="364" t="s">
        <v>289</v>
      </c>
      <c r="D68" s="365"/>
      <c r="E68" s="366"/>
      <c r="F68" s="356"/>
      <c r="G68" s="341"/>
      <c r="H68" s="341"/>
      <c r="I68" s="341"/>
      <c r="J68" s="341"/>
      <c r="K68" s="341"/>
      <c r="L68" s="341"/>
      <c r="M68" s="341"/>
      <c r="N68" s="341"/>
      <c r="O68" s="341"/>
      <c r="P68" s="341"/>
      <c r="Q68" s="341"/>
      <c r="R68" s="341"/>
      <c r="S68" s="341"/>
      <c r="T68" s="341"/>
      <c r="U68" s="341"/>
      <c r="V68" s="341"/>
      <c r="W68" s="341"/>
      <c r="X68" s="341"/>
      <c r="Y68" s="341"/>
      <c r="Z68" s="341"/>
    </row>
    <row r="69" ht="6.75" customHeight="1" spans="1:26">
      <c r="A69" s="341"/>
      <c r="B69" s="357"/>
      <c r="C69" s="363"/>
      <c r="D69" s="341"/>
      <c r="E69" s="341"/>
      <c r="F69" s="356"/>
      <c r="G69" s="341"/>
      <c r="H69" s="341"/>
      <c r="I69" s="341"/>
      <c r="J69" s="341"/>
      <c r="K69" s="341"/>
      <c r="L69" s="341"/>
      <c r="M69" s="341"/>
      <c r="N69" s="341"/>
      <c r="O69" s="341"/>
      <c r="P69" s="341"/>
      <c r="Q69" s="341"/>
      <c r="R69" s="341"/>
      <c r="S69" s="341"/>
      <c r="T69" s="341"/>
      <c r="U69" s="341"/>
      <c r="V69" s="341"/>
      <c r="W69" s="341"/>
      <c r="X69" s="341"/>
      <c r="Y69" s="341"/>
      <c r="Z69" s="341"/>
    </row>
    <row r="70" ht="33" customHeight="1" spans="1:26">
      <c r="A70" s="341"/>
      <c r="B70" s="367"/>
      <c r="C70" s="368" t="s">
        <v>290</v>
      </c>
      <c r="D70" s="831" t="s">
        <v>230</v>
      </c>
      <c r="E70" s="369" t="s">
        <v>229</v>
      </c>
      <c r="F70" s="356"/>
      <c r="G70" s="341"/>
      <c r="H70" s="341"/>
      <c r="I70" s="341"/>
      <c r="J70" s="341"/>
      <c r="K70" s="341"/>
      <c r="L70" s="341"/>
      <c r="M70" s="341"/>
      <c r="N70" s="341"/>
      <c r="O70" s="341"/>
      <c r="P70" s="341"/>
      <c r="Q70" s="341"/>
      <c r="R70" s="341"/>
      <c r="S70" s="341"/>
      <c r="T70" s="341"/>
      <c r="U70" s="341"/>
      <c r="V70" s="341"/>
      <c r="W70" s="341"/>
      <c r="X70" s="341"/>
      <c r="Y70" s="341"/>
      <c r="Z70" s="341"/>
    </row>
    <row r="71" ht="21" customHeight="1" spans="1:26">
      <c r="A71" s="341"/>
      <c r="B71" s="367"/>
      <c r="C71" s="370">
        <v>1</v>
      </c>
      <c r="D71" s="833" t="s">
        <v>316</v>
      </c>
      <c r="E71" s="466"/>
      <c r="F71" s="356"/>
      <c r="G71" s="341"/>
      <c r="H71" s="341"/>
      <c r="I71" s="341"/>
      <c r="J71" s="341"/>
      <c r="K71" s="341"/>
      <c r="L71" s="341"/>
      <c r="M71" s="341"/>
      <c r="N71" s="341"/>
      <c r="O71" s="341"/>
      <c r="P71" s="341"/>
      <c r="Q71" s="341"/>
      <c r="R71" s="341"/>
      <c r="S71" s="341"/>
      <c r="T71" s="341"/>
      <c r="U71" s="341"/>
      <c r="V71" s="341"/>
      <c r="W71" s="341"/>
      <c r="X71" s="341"/>
      <c r="Y71" s="341"/>
      <c r="Z71" s="341"/>
    </row>
    <row r="72" ht="21" customHeight="1" spans="1:26">
      <c r="A72" s="341"/>
      <c r="B72" s="367"/>
      <c r="C72" s="370">
        <v>4</v>
      </c>
      <c r="D72" s="833" t="s">
        <v>295</v>
      </c>
      <c r="E72" s="466" t="s">
        <v>477</v>
      </c>
      <c r="F72" s="356"/>
      <c r="G72" s="341"/>
      <c r="H72" s="341"/>
      <c r="I72" s="341"/>
      <c r="J72" s="341"/>
      <c r="K72" s="341"/>
      <c r="L72" s="341"/>
      <c r="M72" s="341"/>
      <c r="N72" s="341"/>
      <c r="O72" s="341"/>
      <c r="P72" s="341"/>
      <c r="Q72" s="341"/>
      <c r="R72" s="341"/>
      <c r="S72" s="341"/>
      <c r="T72" s="341"/>
      <c r="U72" s="341"/>
      <c r="V72" s="341"/>
      <c r="W72" s="341"/>
      <c r="X72" s="341"/>
      <c r="Y72" s="341"/>
      <c r="Z72" s="341"/>
    </row>
    <row r="73" ht="14.25" customHeight="1" spans="1:26">
      <c r="A73" s="341"/>
      <c r="B73" s="374"/>
      <c r="C73" s="393"/>
      <c r="D73" s="393"/>
      <c r="E73" s="393"/>
      <c r="F73" s="362"/>
      <c r="G73" s="341"/>
      <c r="H73" s="341"/>
      <c r="I73" s="341"/>
      <c r="J73" s="341"/>
      <c r="K73" s="341"/>
      <c r="L73" s="341"/>
      <c r="M73" s="341"/>
      <c r="N73" s="341"/>
      <c r="O73" s="341"/>
      <c r="P73" s="341"/>
      <c r="Q73" s="341"/>
      <c r="R73" s="341"/>
      <c r="S73" s="341"/>
      <c r="T73" s="341"/>
      <c r="U73" s="341"/>
      <c r="V73" s="341"/>
      <c r="W73" s="341"/>
      <c r="X73" s="341"/>
      <c r="Y73" s="341"/>
      <c r="Z73" s="341"/>
    </row>
    <row r="74" ht="14.25" customHeight="1" spans="1:26">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row>
    <row r="75" ht="14.25" customHeight="1" spans="1:26">
      <c r="A75" s="341"/>
      <c r="B75" s="377"/>
      <c r="C75" s="379" t="s">
        <v>483</v>
      </c>
      <c r="D75" s="379"/>
      <c r="E75" s="379"/>
      <c r="F75" s="448"/>
      <c r="G75" s="341"/>
      <c r="H75" s="341"/>
      <c r="I75" s="341"/>
      <c r="J75" s="341"/>
      <c r="K75" s="341"/>
      <c r="L75" s="341"/>
      <c r="M75" s="341"/>
      <c r="N75" s="341">
        <v>7</v>
      </c>
      <c r="O75" s="341">
        <v>7</v>
      </c>
      <c r="P75" s="341"/>
      <c r="Q75" s="341"/>
      <c r="R75" s="341"/>
      <c r="S75" s="341"/>
      <c r="T75" s="341"/>
      <c r="U75" s="341"/>
      <c r="V75" s="341"/>
      <c r="W75" s="341"/>
      <c r="X75" s="341"/>
      <c r="Y75" s="341"/>
      <c r="Z75" s="341"/>
    </row>
    <row r="76" ht="14.25" customHeight="1" spans="1:26">
      <c r="A76" s="341"/>
      <c r="B76" s="357"/>
      <c r="C76" s="363"/>
      <c r="D76" s="341"/>
      <c r="E76" s="341"/>
      <c r="F76" s="356"/>
      <c r="G76" s="341"/>
      <c r="H76" s="341"/>
      <c r="I76" s="341"/>
      <c r="J76" s="341"/>
      <c r="K76" s="341"/>
      <c r="L76" s="341"/>
      <c r="M76" s="341"/>
      <c r="N76" s="341"/>
      <c r="O76" s="341"/>
      <c r="P76" s="341"/>
      <c r="Q76" s="341"/>
      <c r="R76" s="341"/>
      <c r="S76" s="341"/>
      <c r="T76" s="341"/>
      <c r="U76" s="341"/>
      <c r="V76" s="341"/>
      <c r="W76" s="341"/>
      <c r="X76" s="341"/>
      <c r="Y76" s="341"/>
      <c r="Z76" s="341"/>
    </row>
    <row r="77" ht="21" customHeight="1" spans="1:26">
      <c r="A77" s="341"/>
      <c r="B77" s="357"/>
      <c r="C77" s="467" t="s">
        <v>289</v>
      </c>
      <c r="D77" s="382"/>
      <c r="E77" s="383"/>
      <c r="F77" s="356"/>
      <c r="G77" s="341"/>
      <c r="H77" s="341"/>
      <c r="I77" s="341"/>
      <c r="J77" s="341"/>
      <c r="K77" s="341"/>
      <c r="L77" s="341"/>
      <c r="M77" s="341"/>
      <c r="N77" s="341"/>
      <c r="O77" s="341"/>
      <c r="P77" s="341"/>
      <c r="Q77" s="341"/>
      <c r="R77" s="341"/>
      <c r="S77" s="341"/>
      <c r="T77" s="341"/>
      <c r="U77" s="341"/>
      <c r="V77" s="341"/>
      <c r="W77" s="341"/>
      <c r="X77" s="341"/>
      <c r="Y77" s="341"/>
      <c r="Z77" s="341"/>
    </row>
    <row r="78" ht="6.75" customHeight="1" spans="1:26">
      <c r="A78" s="341"/>
      <c r="B78" s="357"/>
      <c r="C78" s="363"/>
      <c r="D78" s="341"/>
      <c r="E78" s="341"/>
      <c r="F78" s="356"/>
      <c r="G78" s="341"/>
      <c r="H78" s="341"/>
      <c r="I78" s="341"/>
      <c r="J78" s="341"/>
      <c r="K78" s="341"/>
      <c r="L78" s="341"/>
      <c r="M78" s="341"/>
      <c r="N78" s="341"/>
      <c r="O78" s="341"/>
      <c r="P78" s="341"/>
      <c r="Q78" s="341"/>
      <c r="R78" s="341"/>
      <c r="S78" s="341"/>
      <c r="T78" s="341"/>
      <c r="U78" s="341"/>
      <c r="V78" s="341"/>
      <c r="W78" s="341"/>
      <c r="X78" s="341"/>
      <c r="Y78" s="341"/>
      <c r="Z78" s="341"/>
    </row>
    <row r="79" ht="43" customHeight="1" spans="1:26">
      <c r="A79" s="341"/>
      <c r="B79" s="367"/>
      <c r="C79" s="368" t="s">
        <v>290</v>
      </c>
      <c r="D79" s="831" t="s">
        <v>230</v>
      </c>
      <c r="E79" s="369" t="s">
        <v>229</v>
      </c>
      <c r="F79" s="356"/>
      <c r="G79" s="341"/>
      <c r="H79" s="341"/>
      <c r="I79" s="341"/>
      <c r="J79" s="341"/>
      <c r="K79" s="341"/>
      <c r="L79" s="341"/>
      <c r="M79" s="341"/>
      <c r="N79" s="341"/>
      <c r="O79" s="341"/>
      <c r="P79" s="341"/>
      <c r="Q79" s="341"/>
      <c r="R79" s="341"/>
      <c r="S79" s="341"/>
      <c r="T79" s="341"/>
      <c r="U79" s="341"/>
      <c r="V79" s="341"/>
      <c r="W79" s="341"/>
      <c r="X79" s="341"/>
      <c r="Y79" s="341"/>
      <c r="Z79" s="341"/>
    </row>
    <row r="80" ht="21" customHeight="1" spans="1:26">
      <c r="A80" s="341"/>
      <c r="B80" s="367"/>
      <c r="C80" s="370">
        <v>1</v>
      </c>
      <c r="D80" s="833" t="s">
        <v>316</v>
      </c>
      <c r="E80" s="466"/>
      <c r="F80" s="356"/>
      <c r="G80" s="341"/>
      <c r="H80" s="341"/>
      <c r="I80" s="341"/>
      <c r="J80" s="341"/>
      <c r="K80" s="341"/>
      <c r="L80" s="341"/>
      <c r="M80" s="341"/>
      <c r="N80" s="341"/>
      <c r="O80" s="341"/>
      <c r="P80" s="341"/>
      <c r="Q80" s="341"/>
      <c r="R80" s="341"/>
      <c r="S80" s="341"/>
      <c r="T80" s="341"/>
      <c r="U80" s="341"/>
      <c r="V80" s="341"/>
      <c r="W80" s="341"/>
      <c r="X80" s="341"/>
      <c r="Y80" s="341"/>
      <c r="Z80" s="341"/>
    </row>
    <row r="81" ht="21" customHeight="1" spans="1:26">
      <c r="A81" s="341"/>
      <c r="B81" s="367"/>
      <c r="C81" s="370">
        <v>4</v>
      </c>
      <c r="D81" s="833" t="s">
        <v>295</v>
      </c>
      <c r="E81" s="466" t="s">
        <v>477</v>
      </c>
      <c r="F81" s="356"/>
      <c r="G81" s="341"/>
      <c r="H81" s="341"/>
      <c r="I81" s="341"/>
      <c r="J81" s="341"/>
      <c r="K81" s="341"/>
      <c r="L81" s="341"/>
      <c r="M81" s="341"/>
      <c r="N81" s="341"/>
      <c r="O81" s="341"/>
      <c r="P81" s="341"/>
      <c r="Q81" s="341"/>
      <c r="R81" s="341"/>
      <c r="S81" s="341"/>
      <c r="T81" s="341"/>
      <c r="U81" s="341"/>
      <c r="V81" s="341"/>
      <c r="W81" s="341"/>
      <c r="X81" s="341"/>
      <c r="Y81" s="341"/>
      <c r="Z81" s="341"/>
    </row>
    <row r="82" ht="14.25" customHeight="1" spans="1:26">
      <c r="A82" s="341"/>
      <c r="B82" s="374"/>
      <c r="C82" s="393"/>
      <c r="D82" s="393"/>
      <c r="E82" s="393"/>
      <c r="F82" s="362"/>
      <c r="G82" s="341"/>
      <c r="H82" s="341"/>
      <c r="I82" s="341"/>
      <c r="J82" s="341"/>
      <c r="K82" s="341"/>
      <c r="L82" s="341"/>
      <c r="M82" s="341"/>
      <c r="N82" s="341"/>
      <c r="O82" s="341"/>
      <c r="P82" s="341"/>
      <c r="Q82" s="341"/>
      <c r="R82" s="341"/>
      <c r="S82" s="341"/>
      <c r="T82" s="341"/>
      <c r="U82" s="341"/>
      <c r="V82" s="341"/>
      <c r="W82" s="341"/>
      <c r="X82" s="341"/>
      <c r="Y82" s="341"/>
      <c r="Z82" s="341"/>
    </row>
    <row r="83" ht="14.25" customHeight="1" spans="1:26">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row>
    <row r="84" ht="12.75" customHeight="1" spans="1:26">
      <c r="A84" s="341"/>
      <c r="B84" s="344"/>
      <c r="C84" s="344"/>
      <c r="D84" s="344"/>
      <c r="E84" s="344"/>
      <c r="F84" s="341"/>
      <c r="G84" s="341"/>
      <c r="H84" s="341"/>
      <c r="I84" s="341"/>
      <c r="J84" s="341"/>
      <c r="K84" s="341"/>
      <c r="L84" s="341"/>
      <c r="M84" s="341"/>
      <c r="N84" s="341"/>
      <c r="O84" s="341"/>
      <c r="P84" s="341"/>
      <c r="Q84" s="341"/>
      <c r="R84" s="341"/>
      <c r="S84" s="341"/>
      <c r="T84" s="341"/>
      <c r="U84" s="341"/>
      <c r="V84" s="341"/>
      <c r="W84" s="341"/>
      <c r="X84" s="341"/>
      <c r="Y84" s="341"/>
      <c r="Z84" s="341"/>
    </row>
    <row r="85" ht="14.25" customHeight="1" spans="1:26">
      <c r="A85" s="341"/>
      <c r="B85" s="377"/>
      <c r="C85" s="379" t="s">
        <v>484</v>
      </c>
      <c r="D85" s="379"/>
      <c r="E85" s="379"/>
      <c r="F85" s="448"/>
      <c r="G85" s="341"/>
      <c r="H85" s="341"/>
      <c r="I85" s="341"/>
      <c r="J85" s="341"/>
      <c r="K85" s="341"/>
      <c r="L85" s="341"/>
      <c r="M85" s="341"/>
      <c r="N85" s="341">
        <v>8</v>
      </c>
      <c r="O85" s="341">
        <v>8</v>
      </c>
      <c r="P85" s="341"/>
      <c r="Q85" s="341"/>
      <c r="R85" s="341"/>
      <c r="S85" s="341"/>
      <c r="T85" s="341"/>
      <c r="U85" s="341"/>
      <c r="V85" s="341"/>
      <c r="W85" s="341"/>
      <c r="X85" s="341"/>
      <c r="Y85" s="341"/>
      <c r="Z85" s="341"/>
    </row>
    <row r="86" ht="14.25" customHeight="1" spans="1:26">
      <c r="A86" s="341"/>
      <c r="B86" s="357"/>
      <c r="C86" s="363"/>
      <c r="D86" s="341"/>
      <c r="E86" s="341"/>
      <c r="F86" s="356"/>
      <c r="G86" s="341"/>
      <c r="H86" s="341"/>
      <c r="I86" s="341"/>
      <c r="J86" s="341"/>
      <c r="K86" s="341"/>
      <c r="L86" s="341"/>
      <c r="M86" s="341"/>
      <c r="N86" s="341"/>
      <c r="O86" s="341"/>
      <c r="P86" s="341"/>
      <c r="Q86" s="341"/>
      <c r="R86" s="341"/>
      <c r="S86" s="341"/>
      <c r="T86" s="341"/>
      <c r="U86" s="341"/>
      <c r="V86" s="341"/>
      <c r="W86" s="341"/>
      <c r="X86" s="341"/>
      <c r="Y86" s="341"/>
      <c r="Z86" s="341"/>
    </row>
    <row r="87" ht="21" customHeight="1" spans="1:26">
      <c r="A87" s="341"/>
      <c r="B87" s="357"/>
      <c r="C87" s="364" t="s">
        <v>289</v>
      </c>
      <c r="D87" s="365"/>
      <c r="E87" s="366"/>
      <c r="F87" s="356"/>
      <c r="G87" s="341"/>
      <c r="H87" s="341"/>
      <c r="I87" s="341"/>
      <c r="J87" s="341"/>
      <c r="K87" s="341"/>
      <c r="L87" s="341"/>
      <c r="M87" s="341"/>
      <c r="N87" s="341"/>
      <c r="O87" s="341"/>
      <c r="P87" s="341"/>
      <c r="Q87" s="341"/>
      <c r="R87" s="341"/>
      <c r="S87" s="341"/>
      <c r="T87" s="341"/>
      <c r="U87" s="341"/>
      <c r="V87" s="341"/>
      <c r="W87" s="341"/>
      <c r="X87" s="341"/>
      <c r="Y87" s="341"/>
      <c r="Z87" s="341"/>
    </row>
    <row r="88" ht="6.75" customHeight="1" spans="1:26">
      <c r="A88" s="341"/>
      <c r="B88" s="357"/>
      <c r="C88" s="363"/>
      <c r="D88" s="341"/>
      <c r="E88" s="341"/>
      <c r="F88" s="356"/>
      <c r="G88" s="341"/>
      <c r="H88" s="341"/>
      <c r="I88" s="341"/>
      <c r="J88" s="341"/>
      <c r="K88" s="341"/>
      <c r="L88" s="341"/>
      <c r="M88" s="341"/>
      <c r="N88" s="341"/>
      <c r="O88" s="341"/>
      <c r="P88" s="341"/>
      <c r="Q88" s="341"/>
      <c r="R88" s="341"/>
      <c r="S88" s="341"/>
      <c r="T88" s="341"/>
      <c r="U88" s="341"/>
      <c r="V88" s="341"/>
      <c r="W88" s="341"/>
      <c r="X88" s="341"/>
      <c r="Y88" s="341"/>
      <c r="Z88" s="341"/>
    </row>
    <row r="89" ht="38.15" customHeight="1" spans="1:26">
      <c r="A89" s="341"/>
      <c r="B89" s="367"/>
      <c r="C89" s="368" t="s">
        <v>290</v>
      </c>
      <c r="D89" s="831" t="s">
        <v>230</v>
      </c>
      <c r="E89" s="369" t="s">
        <v>229</v>
      </c>
      <c r="F89" s="356"/>
      <c r="G89" s="341"/>
      <c r="H89" s="341"/>
      <c r="I89" s="341"/>
      <c r="J89" s="341"/>
      <c r="K89" s="341"/>
      <c r="L89" s="341"/>
      <c r="M89" s="341"/>
      <c r="N89" s="341"/>
      <c r="O89" s="341"/>
      <c r="P89" s="341"/>
      <c r="Q89" s="341"/>
      <c r="R89" s="341"/>
      <c r="S89" s="341"/>
      <c r="T89" s="341"/>
      <c r="U89" s="341"/>
      <c r="V89" s="341"/>
      <c r="W89" s="341"/>
      <c r="X89" s="341"/>
      <c r="Y89" s="341"/>
      <c r="Z89" s="341"/>
    </row>
    <row r="90" ht="21" customHeight="1" spans="1:26">
      <c r="A90" s="341"/>
      <c r="B90" s="367"/>
      <c r="C90" s="370">
        <v>1</v>
      </c>
      <c r="D90" s="833" t="s">
        <v>316</v>
      </c>
      <c r="E90" s="466"/>
      <c r="F90" s="356"/>
      <c r="G90" s="341"/>
      <c r="H90" s="341"/>
      <c r="I90" s="341"/>
      <c r="J90" s="341"/>
      <c r="K90" s="341"/>
      <c r="L90" s="341"/>
      <c r="M90" s="341"/>
      <c r="N90" s="341"/>
      <c r="O90" s="341"/>
      <c r="P90" s="341"/>
      <c r="Q90" s="341"/>
      <c r="R90" s="341"/>
      <c r="S90" s="341"/>
      <c r="T90" s="341"/>
      <c r="U90" s="341"/>
      <c r="V90" s="341"/>
      <c r="W90" s="341"/>
      <c r="X90" s="341"/>
      <c r="Y90" s="341"/>
      <c r="Z90" s="341"/>
    </row>
    <row r="91" ht="21" customHeight="1" spans="1:26">
      <c r="A91" s="341"/>
      <c r="B91" s="367"/>
      <c r="C91" s="370">
        <v>4</v>
      </c>
      <c r="D91" s="833" t="s">
        <v>295</v>
      </c>
      <c r="E91" s="466" t="s">
        <v>477</v>
      </c>
      <c r="F91" s="356"/>
      <c r="G91" s="341"/>
      <c r="H91" s="341"/>
      <c r="I91" s="341"/>
      <c r="J91" s="341"/>
      <c r="K91" s="341"/>
      <c r="L91" s="341"/>
      <c r="M91" s="341"/>
      <c r="N91" s="341"/>
      <c r="O91" s="341"/>
      <c r="P91" s="341"/>
      <c r="Q91" s="341"/>
      <c r="R91" s="341"/>
      <c r="S91" s="341"/>
      <c r="T91" s="341"/>
      <c r="U91" s="341"/>
      <c r="V91" s="341"/>
      <c r="W91" s="341"/>
      <c r="X91" s="341"/>
      <c r="Y91" s="341"/>
      <c r="Z91" s="341"/>
    </row>
    <row r="92" ht="14.25" customHeight="1" spans="1:26">
      <c r="A92" s="341"/>
      <c r="B92" s="374"/>
      <c r="C92" s="393"/>
      <c r="D92" s="393"/>
      <c r="E92" s="393"/>
      <c r="F92" s="362"/>
      <c r="G92" s="341"/>
      <c r="H92" s="341"/>
      <c r="I92" s="341"/>
      <c r="J92" s="341"/>
      <c r="K92" s="341"/>
      <c r="L92" s="341"/>
      <c r="M92" s="341"/>
      <c r="N92" s="341"/>
      <c r="O92" s="341"/>
      <c r="P92" s="341"/>
      <c r="Q92" s="341"/>
      <c r="R92" s="341"/>
      <c r="S92" s="341"/>
      <c r="T92" s="341"/>
      <c r="U92" s="341"/>
      <c r="V92" s="341"/>
      <c r="W92" s="341"/>
      <c r="X92" s="341"/>
      <c r="Y92" s="341"/>
      <c r="Z92" s="341"/>
    </row>
    <row r="93" ht="12.75" customHeight="1" spans="1:26">
      <c r="A93" s="341"/>
      <c r="B93" s="344"/>
      <c r="C93" s="344"/>
      <c r="D93" s="344"/>
      <c r="E93" s="344"/>
      <c r="F93" s="341"/>
      <c r="G93" s="341"/>
      <c r="H93" s="341"/>
      <c r="I93" s="341"/>
      <c r="J93" s="341"/>
      <c r="K93" s="341"/>
      <c r="L93" s="341"/>
      <c r="M93" s="341"/>
      <c r="N93" s="341"/>
      <c r="O93" s="341"/>
      <c r="P93" s="341"/>
      <c r="Q93" s="341"/>
      <c r="R93" s="341"/>
      <c r="S93" s="341"/>
      <c r="T93" s="341"/>
      <c r="U93" s="341"/>
      <c r="V93" s="341"/>
      <c r="W93" s="341"/>
      <c r="X93" s="341"/>
      <c r="Y93" s="341"/>
      <c r="Z93" s="341"/>
    </row>
    <row r="94" ht="14.25" customHeight="1" spans="1:26">
      <c r="A94" s="341"/>
      <c r="B94" s="377"/>
      <c r="C94" s="379" t="s">
        <v>485</v>
      </c>
      <c r="D94" s="379"/>
      <c r="E94" s="379"/>
      <c r="F94" s="448"/>
      <c r="G94" s="341"/>
      <c r="H94" s="341"/>
      <c r="I94" s="341"/>
      <c r="J94" s="341"/>
      <c r="K94" s="341"/>
      <c r="L94" s="341"/>
      <c r="M94" s="341"/>
      <c r="N94" s="341">
        <v>9</v>
      </c>
      <c r="O94" s="341">
        <v>9</v>
      </c>
      <c r="P94" s="341"/>
      <c r="Q94" s="341"/>
      <c r="R94" s="341"/>
      <c r="S94" s="341"/>
      <c r="T94" s="341"/>
      <c r="U94" s="341"/>
      <c r="V94" s="341"/>
      <c r="W94" s="341"/>
      <c r="X94" s="341"/>
      <c r="Y94" s="341"/>
      <c r="Z94" s="341"/>
    </row>
    <row r="95" ht="14.25" customHeight="1" spans="1:26">
      <c r="A95" s="341"/>
      <c r="B95" s="357"/>
      <c r="C95" s="363"/>
      <c r="D95" s="341"/>
      <c r="E95" s="341"/>
      <c r="F95" s="356"/>
      <c r="G95" s="341"/>
      <c r="H95" s="341"/>
      <c r="I95" s="341"/>
      <c r="J95" s="341"/>
      <c r="K95" s="341"/>
      <c r="L95" s="341"/>
      <c r="M95" s="341"/>
      <c r="N95" s="341"/>
      <c r="O95" s="341"/>
      <c r="P95" s="341"/>
      <c r="Q95" s="341"/>
      <c r="R95" s="341"/>
      <c r="S95" s="341"/>
      <c r="T95" s="341"/>
      <c r="U95" s="341"/>
      <c r="V95" s="341"/>
      <c r="W95" s="341"/>
      <c r="X95" s="341"/>
      <c r="Y95" s="341"/>
      <c r="Z95" s="341"/>
    </row>
    <row r="96" ht="14.25" customHeight="1" spans="1:26">
      <c r="A96" s="341"/>
      <c r="B96" s="357"/>
      <c r="C96" s="364" t="s">
        <v>289</v>
      </c>
      <c r="D96" s="365"/>
      <c r="E96" s="366"/>
      <c r="F96" s="356"/>
      <c r="G96" s="341"/>
      <c r="H96" s="341"/>
      <c r="I96" s="341"/>
      <c r="J96" s="341"/>
      <c r="K96" s="341"/>
      <c r="L96" s="341"/>
      <c r="M96" s="341"/>
      <c r="N96" s="341"/>
      <c r="O96" s="341"/>
      <c r="P96" s="341"/>
      <c r="Q96" s="341"/>
      <c r="R96" s="341"/>
      <c r="S96" s="341"/>
      <c r="T96" s="341"/>
      <c r="U96" s="341"/>
      <c r="V96" s="341"/>
      <c r="W96" s="341"/>
      <c r="X96" s="341"/>
      <c r="Y96" s="341"/>
      <c r="Z96" s="341"/>
    </row>
    <row r="97" ht="14.25" customHeight="1" spans="1:26">
      <c r="A97" s="341"/>
      <c r="B97" s="357"/>
      <c r="C97" s="363"/>
      <c r="D97" s="341"/>
      <c r="E97" s="341"/>
      <c r="F97" s="356"/>
      <c r="G97" s="341"/>
      <c r="H97" s="341"/>
      <c r="I97" s="341"/>
      <c r="J97" s="341"/>
      <c r="K97" s="341"/>
      <c r="L97" s="341"/>
      <c r="M97" s="341"/>
      <c r="N97" s="341"/>
      <c r="O97" s="341"/>
      <c r="P97" s="341"/>
      <c r="Q97" s="341"/>
      <c r="R97" s="341"/>
      <c r="S97" s="341"/>
      <c r="T97" s="341"/>
      <c r="U97" s="341"/>
      <c r="V97" s="341"/>
      <c r="W97" s="341"/>
      <c r="X97" s="341"/>
      <c r="Y97" s="341"/>
      <c r="Z97" s="341"/>
    </row>
    <row r="98" ht="44.15" customHeight="1" spans="1:26">
      <c r="A98" s="341"/>
      <c r="B98" s="367"/>
      <c r="C98" s="368" t="s">
        <v>290</v>
      </c>
      <c r="D98" s="831" t="s">
        <v>230</v>
      </c>
      <c r="E98" s="369" t="s">
        <v>229</v>
      </c>
      <c r="F98" s="356"/>
      <c r="G98" s="341"/>
      <c r="H98" s="341"/>
      <c r="I98" s="341"/>
      <c r="J98" s="341"/>
      <c r="K98" s="341"/>
      <c r="L98" s="341"/>
      <c r="M98" s="341"/>
      <c r="N98" s="341"/>
      <c r="O98" s="341"/>
      <c r="P98" s="341"/>
      <c r="Q98" s="341"/>
      <c r="R98" s="341"/>
      <c r="S98" s="341"/>
      <c r="T98" s="341"/>
      <c r="U98" s="341"/>
      <c r="V98" s="341"/>
      <c r="W98" s="341"/>
      <c r="X98" s="341"/>
      <c r="Y98" s="341"/>
      <c r="Z98" s="341"/>
    </row>
    <row r="99" ht="21" customHeight="1" spans="1:26">
      <c r="A99" s="341"/>
      <c r="B99" s="367"/>
      <c r="C99" s="370">
        <v>1</v>
      </c>
      <c r="D99" s="833" t="s">
        <v>316</v>
      </c>
      <c r="E99" s="466"/>
      <c r="F99" s="356"/>
      <c r="G99" s="341"/>
      <c r="H99" s="341"/>
      <c r="I99" s="341"/>
      <c r="J99" s="341"/>
      <c r="K99" s="341"/>
      <c r="L99" s="341"/>
      <c r="M99" s="341"/>
      <c r="N99" s="341"/>
      <c r="O99" s="341"/>
      <c r="P99" s="341"/>
      <c r="Q99" s="341"/>
      <c r="R99" s="341"/>
      <c r="S99" s="341"/>
      <c r="T99" s="341"/>
      <c r="U99" s="341"/>
      <c r="V99" s="341"/>
      <c r="W99" s="341"/>
      <c r="X99" s="341"/>
      <c r="Y99" s="341"/>
      <c r="Z99" s="341"/>
    </row>
    <row r="100" ht="21" customHeight="1" spans="1:26">
      <c r="A100" s="341"/>
      <c r="B100" s="367"/>
      <c r="C100" s="370">
        <v>4</v>
      </c>
      <c r="D100" s="833" t="s">
        <v>295</v>
      </c>
      <c r="E100" s="466" t="s">
        <v>477</v>
      </c>
      <c r="F100" s="356"/>
      <c r="G100" s="341"/>
      <c r="H100" s="341"/>
      <c r="I100" s="341"/>
      <c r="J100" s="341"/>
      <c r="K100" s="341"/>
      <c r="L100" s="341"/>
      <c r="M100" s="341"/>
      <c r="N100" s="341"/>
      <c r="O100" s="341"/>
      <c r="P100" s="341"/>
      <c r="Q100" s="341"/>
      <c r="R100" s="341"/>
      <c r="S100" s="341"/>
      <c r="T100" s="341"/>
      <c r="U100" s="341"/>
      <c r="V100" s="341"/>
      <c r="W100" s="341"/>
      <c r="X100" s="341"/>
      <c r="Y100" s="341"/>
      <c r="Z100" s="341"/>
    </row>
    <row r="101" ht="14.25" customHeight="1" spans="1:26">
      <c r="A101" s="341"/>
      <c r="B101" s="374"/>
      <c r="C101" s="393"/>
      <c r="D101" s="393"/>
      <c r="E101" s="393"/>
      <c r="F101" s="362"/>
      <c r="G101" s="341"/>
      <c r="H101" s="341"/>
      <c r="I101" s="341"/>
      <c r="J101" s="341"/>
      <c r="K101" s="341"/>
      <c r="L101" s="341"/>
      <c r="M101" s="341"/>
      <c r="N101" s="341"/>
      <c r="O101" s="341"/>
      <c r="P101" s="341"/>
      <c r="Q101" s="341"/>
      <c r="R101" s="341"/>
      <c r="S101" s="341"/>
      <c r="T101" s="341"/>
      <c r="U101" s="341"/>
      <c r="V101" s="341"/>
      <c r="W101" s="341"/>
      <c r="X101" s="341"/>
      <c r="Y101" s="341"/>
      <c r="Z101" s="341"/>
    </row>
    <row r="102" ht="12.75" customHeight="1" spans="1:26">
      <c r="A102" s="341"/>
      <c r="B102" s="344"/>
      <c r="C102" s="344"/>
      <c r="D102" s="344"/>
      <c r="E102" s="344"/>
      <c r="F102" s="341"/>
      <c r="G102" s="341"/>
      <c r="H102" s="341"/>
      <c r="I102" s="341"/>
      <c r="J102" s="341"/>
      <c r="K102" s="341"/>
      <c r="L102" s="341"/>
      <c r="M102" s="341"/>
      <c r="N102" s="341"/>
      <c r="O102" s="341"/>
      <c r="P102" s="341"/>
      <c r="Q102" s="341"/>
      <c r="R102" s="341"/>
      <c r="S102" s="341"/>
      <c r="T102" s="341"/>
      <c r="U102" s="341"/>
      <c r="V102" s="341"/>
      <c r="W102" s="341"/>
      <c r="X102" s="341"/>
      <c r="Y102" s="341"/>
      <c r="Z102" s="341"/>
    </row>
    <row r="103" ht="14.25" customHeight="1" spans="1:26">
      <c r="A103" s="341"/>
      <c r="B103" s="377"/>
      <c r="C103" s="379" t="s">
        <v>486</v>
      </c>
      <c r="D103" s="379"/>
      <c r="E103" s="379"/>
      <c r="F103" s="448"/>
      <c r="G103" s="341"/>
      <c r="H103" s="341"/>
      <c r="I103" s="341"/>
      <c r="J103" s="341"/>
      <c r="K103" s="341"/>
      <c r="L103" s="341"/>
      <c r="M103" s="341"/>
      <c r="N103" s="341">
        <v>10</v>
      </c>
      <c r="O103" s="341">
        <v>10</v>
      </c>
      <c r="P103" s="341"/>
      <c r="Q103" s="341"/>
      <c r="R103" s="341"/>
      <c r="S103" s="341"/>
      <c r="T103" s="341"/>
      <c r="U103" s="341"/>
      <c r="V103" s="341"/>
      <c r="W103" s="341"/>
      <c r="X103" s="341"/>
      <c r="Y103" s="341"/>
      <c r="Z103" s="341"/>
    </row>
    <row r="104" ht="14.25" customHeight="1" spans="1:26">
      <c r="A104" s="341"/>
      <c r="B104" s="357"/>
      <c r="C104" s="363"/>
      <c r="D104" s="341"/>
      <c r="E104" s="341"/>
      <c r="F104" s="356"/>
      <c r="G104" s="341"/>
      <c r="H104" s="341"/>
      <c r="I104" s="341"/>
      <c r="J104" s="341"/>
      <c r="K104" s="341"/>
      <c r="L104" s="341"/>
      <c r="M104" s="341"/>
      <c r="N104" s="341"/>
      <c r="O104" s="341"/>
      <c r="P104" s="341"/>
      <c r="Q104" s="341"/>
      <c r="R104" s="341"/>
      <c r="S104" s="341"/>
      <c r="T104" s="341"/>
      <c r="U104" s="341"/>
      <c r="V104" s="341"/>
      <c r="W104" s="341"/>
      <c r="X104" s="341"/>
      <c r="Y104" s="341"/>
      <c r="Z104" s="341"/>
    </row>
    <row r="105" ht="14.25" customHeight="1" spans="1:26">
      <c r="A105" s="341"/>
      <c r="B105" s="357"/>
      <c r="C105" s="364" t="s">
        <v>289</v>
      </c>
      <c r="D105" s="365"/>
      <c r="E105" s="366"/>
      <c r="F105" s="356"/>
      <c r="G105" s="341"/>
      <c r="H105" s="341"/>
      <c r="I105" s="341"/>
      <c r="J105" s="341"/>
      <c r="K105" s="341"/>
      <c r="L105" s="341"/>
      <c r="M105" s="341"/>
      <c r="N105" s="341"/>
      <c r="O105" s="341"/>
      <c r="P105" s="341"/>
      <c r="Q105" s="341"/>
      <c r="R105" s="341"/>
      <c r="S105" s="341"/>
      <c r="T105" s="341"/>
      <c r="U105" s="341"/>
      <c r="V105" s="341"/>
      <c r="W105" s="341"/>
      <c r="X105" s="341"/>
      <c r="Y105" s="341"/>
      <c r="Z105" s="341"/>
    </row>
    <row r="106" ht="14.25" customHeight="1" spans="1:26">
      <c r="A106" s="341"/>
      <c r="B106" s="357"/>
      <c r="C106" s="363"/>
      <c r="D106" s="341"/>
      <c r="E106" s="341"/>
      <c r="F106" s="356"/>
      <c r="G106" s="341"/>
      <c r="H106" s="341"/>
      <c r="I106" s="341"/>
      <c r="J106" s="341"/>
      <c r="K106" s="341"/>
      <c r="L106" s="341"/>
      <c r="M106" s="341"/>
      <c r="N106" s="341"/>
      <c r="O106" s="341"/>
      <c r="P106" s="341"/>
      <c r="Q106" s="341"/>
      <c r="R106" s="341"/>
      <c r="S106" s="341"/>
      <c r="T106" s="341"/>
      <c r="U106" s="341"/>
      <c r="V106" s="341"/>
      <c r="W106" s="341"/>
      <c r="X106" s="341"/>
      <c r="Y106" s="341"/>
      <c r="Z106" s="341"/>
    </row>
    <row r="107" ht="32.15" customHeight="1" spans="1:26">
      <c r="A107" s="341"/>
      <c r="B107" s="367"/>
      <c r="C107" s="368" t="s">
        <v>290</v>
      </c>
      <c r="D107" s="831" t="s">
        <v>230</v>
      </c>
      <c r="E107" s="369" t="s">
        <v>229</v>
      </c>
      <c r="F107" s="356"/>
      <c r="G107" s="341"/>
      <c r="H107" s="341"/>
      <c r="I107" s="341"/>
      <c r="J107" s="341"/>
      <c r="K107" s="341"/>
      <c r="L107" s="341"/>
      <c r="M107" s="341"/>
      <c r="N107" s="341"/>
      <c r="O107" s="341"/>
      <c r="P107" s="341"/>
      <c r="Q107" s="341"/>
      <c r="R107" s="341"/>
      <c r="S107" s="341"/>
      <c r="T107" s="341"/>
      <c r="U107" s="341"/>
      <c r="V107" s="341"/>
      <c r="W107" s="341"/>
      <c r="X107" s="341"/>
      <c r="Y107" s="341"/>
      <c r="Z107" s="341"/>
    </row>
    <row r="108" ht="21" customHeight="1" spans="1:26">
      <c r="A108" s="341"/>
      <c r="B108" s="367"/>
      <c r="C108" s="370">
        <v>1</v>
      </c>
      <c r="D108" s="833" t="s">
        <v>316</v>
      </c>
      <c r="E108" s="466"/>
      <c r="F108" s="356"/>
      <c r="G108" s="341"/>
      <c r="H108" s="341"/>
      <c r="I108" s="341"/>
      <c r="J108" s="341"/>
      <c r="K108" s="341"/>
      <c r="L108" s="341"/>
      <c r="M108" s="341"/>
      <c r="N108" s="341"/>
      <c r="O108" s="341"/>
      <c r="P108" s="341"/>
      <c r="Q108" s="341"/>
      <c r="R108" s="341"/>
      <c r="S108" s="341"/>
      <c r="T108" s="341"/>
      <c r="U108" s="341"/>
      <c r="V108" s="341"/>
      <c r="W108" s="341"/>
      <c r="X108" s="341"/>
      <c r="Y108" s="341"/>
      <c r="Z108" s="341"/>
    </row>
    <row r="109" ht="21" customHeight="1" spans="1:26">
      <c r="A109" s="341"/>
      <c r="B109" s="367"/>
      <c r="C109" s="370">
        <v>4</v>
      </c>
      <c r="D109" s="833" t="s">
        <v>295</v>
      </c>
      <c r="E109" s="466" t="s">
        <v>477</v>
      </c>
      <c r="F109" s="356"/>
      <c r="G109" s="341"/>
      <c r="H109" s="341"/>
      <c r="I109" s="341"/>
      <c r="J109" s="341"/>
      <c r="K109" s="341"/>
      <c r="L109" s="341"/>
      <c r="M109" s="341"/>
      <c r="N109" s="341"/>
      <c r="O109" s="341"/>
      <c r="P109" s="341"/>
      <c r="Q109" s="341"/>
      <c r="R109" s="341"/>
      <c r="S109" s="341"/>
      <c r="T109" s="341"/>
      <c r="U109" s="341"/>
      <c r="V109" s="341"/>
      <c r="W109" s="341"/>
      <c r="X109" s="341"/>
      <c r="Y109" s="341"/>
      <c r="Z109" s="341"/>
    </row>
    <row r="110" ht="14.25" customHeight="1" spans="1:26">
      <c r="A110" s="341"/>
      <c r="B110" s="374"/>
      <c r="C110" s="393"/>
      <c r="D110" s="393"/>
      <c r="E110" s="393"/>
      <c r="F110" s="362"/>
      <c r="G110" s="341"/>
      <c r="H110" s="341"/>
      <c r="I110" s="341"/>
      <c r="J110" s="341"/>
      <c r="K110" s="341"/>
      <c r="L110" s="341"/>
      <c r="M110" s="341"/>
      <c r="N110" s="341"/>
      <c r="O110" s="341"/>
      <c r="P110" s="341"/>
      <c r="Q110" s="341"/>
      <c r="R110" s="341"/>
      <c r="S110" s="341"/>
      <c r="T110" s="341"/>
      <c r="U110" s="341"/>
      <c r="V110" s="341"/>
      <c r="W110" s="341"/>
      <c r="X110" s="341"/>
      <c r="Y110" s="341"/>
      <c r="Z110" s="341"/>
    </row>
    <row r="111" ht="12.75" customHeight="1" spans="1:26">
      <c r="A111" s="341"/>
      <c r="B111" s="344"/>
      <c r="C111" s="344"/>
      <c r="D111" s="344"/>
      <c r="E111" s="344"/>
      <c r="F111" s="341"/>
      <c r="G111" s="341"/>
      <c r="H111" s="341"/>
      <c r="I111" s="341"/>
      <c r="J111" s="341"/>
      <c r="K111" s="341"/>
      <c r="L111" s="341"/>
      <c r="M111" s="341"/>
      <c r="N111" s="341"/>
      <c r="O111" s="341"/>
      <c r="P111" s="341"/>
      <c r="Q111" s="341"/>
      <c r="R111" s="341"/>
      <c r="S111" s="341"/>
      <c r="T111" s="341"/>
      <c r="U111" s="341"/>
      <c r="V111" s="341"/>
      <c r="W111" s="341"/>
      <c r="X111" s="341"/>
      <c r="Y111" s="341"/>
      <c r="Z111" s="341"/>
    </row>
    <row r="112" ht="14.25" customHeight="1" spans="1:26">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row>
    <row r="113" ht="21" customHeight="1" spans="1:26">
      <c r="A113" s="341"/>
      <c r="B113" s="468" t="s">
        <v>460</v>
      </c>
      <c r="C113" s="469"/>
      <c r="D113" s="469"/>
      <c r="E113" s="469"/>
      <c r="F113" s="470"/>
      <c r="G113" s="341"/>
      <c r="H113" s="341"/>
      <c r="I113" s="341"/>
      <c r="J113" s="341"/>
      <c r="K113" s="341"/>
      <c r="L113" s="341"/>
      <c r="M113" s="341"/>
      <c r="N113" s="341"/>
      <c r="O113" s="341"/>
      <c r="P113" s="341"/>
      <c r="Q113" s="341"/>
      <c r="R113" s="341"/>
      <c r="S113" s="341"/>
      <c r="T113" s="341"/>
      <c r="U113" s="341"/>
      <c r="V113" s="341"/>
      <c r="W113" s="341"/>
      <c r="X113" s="341"/>
      <c r="Y113" s="341"/>
      <c r="Z113" s="341"/>
    </row>
    <row r="114" ht="14.25" customHeight="1" spans="1:26">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row>
    <row r="115" ht="14.25" customHeight="1" spans="1:26">
      <c r="A115" s="341"/>
      <c r="B115" s="377"/>
      <c r="C115" s="379" t="s">
        <v>487</v>
      </c>
      <c r="D115" s="379"/>
      <c r="E115" s="379"/>
      <c r="F115" s="379"/>
      <c r="G115" s="341"/>
      <c r="H115" s="341"/>
      <c r="I115" s="341"/>
      <c r="J115" s="341"/>
      <c r="K115" s="341"/>
      <c r="L115" s="341"/>
      <c r="M115" s="341"/>
      <c r="N115" s="341"/>
      <c r="O115" s="341"/>
      <c r="P115" s="341"/>
      <c r="Q115" s="341"/>
      <c r="R115" s="341"/>
      <c r="S115" s="341"/>
      <c r="T115" s="341"/>
      <c r="U115" s="341"/>
      <c r="V115" s="341"/>
      <c r="W115" s="341"/>
      <c r="X115" s="341"/>
      <c r="Y115" s="341"/>
      <c r="Z115" s="341"/>
    </row>
    <row r="116" ht="14.25" customHeight="1" spans="1:26">
      <c r="A116" s="341"/>
      <c r="B116" s="357"/>
      <c r="C116" s="363"/>
      <c r="D116" s="341"/>
      <c r="E116" s="341"/>
      <c r="F116" s="356"/>
      <c r="G116" s="341"/>
      <c r="H116" s="341"/>
      <c r="I116" s="341"/>
      <c r="J116" s="341"/>
      <c r="K116" s="341"/>
      <c r="L116" s="341"/>
      <c r="M116" s="341"/>
      <c r="N116" s="341"/>
      <c r="O116" s="341"/>
      <c r="P116" s="341"/>
      <c r="Q116" s="341"/>
      <c r="R116" s="341"/>
      <c r="S116" s="341"/>
      <c r="T116" s="341"/>
      <c r="U116" s="341"/>
      <c r="V116" s="341"/>
      <c r="W116" s="341"/>
      <c r="X116" s="341"/>
      <c r="Y116" s="341"/>
      <c r="Z116" s="341"/>
    </row>
    <row r="117" ht="21" customHeight="1" spans="1:26">
      <c r="A117" s="341"/>
      <c r="B117" s="357"/>
      <c r="C117" s="364" t="s">
        <v>289</v>
      </c>
      <c r="D117" s="365"/>
      <c r="E117" s="366"/>
      <c r="F117" s="356"/>
      <c r="G117" s="341"/>
      <c r="H117" s="341"/>
      <c r="I117" s="341"/>
      <c r="J117" s="341"/>
      <c r="K117" s="341"/>
      <c r="L117" s="341"/>
      <c r="M117" s="341"/>
      <c r="N117" s="341">
        <v>1</v>
      </c>
      <c r="O117" s="341">
        <v>11</v>
      </c>
      <c r="P117" s="341"/>
      <c r="Q117" s="341"/>
      <c r="R117" s="341"/>
      <c r="S117" s="341"/>
      <c r="T117" s="341"/>
      <c r="U117" s="341"/>
      <c r="V117" s="341"/>
      <c r="W117" s="341"/>
      <c r="X117" s="341"/>
      <c r="Y117" s="341"/>
      <c r="Z117" s="341"/>
    </row>
    <row r="118" ht="6.75" customHeight="1" spans="1:26">
      <c r="A118" s="341"/>
      <c r="B118" s="357"/>
      <c r="C118" s="363"/>
      <c r="D118" s="341"/>
      <c r="E118" s="341"/>
      <c r="F118" s="356"/>
      <c r="G118" s="341"/>
      <c r="H118" s="341"/>
      <c r="I118" s="341"/>
      <c r="J118" s="341"/>
      <c r="K118" s="341"/>
      <c r="L118" s="341"/>
      <c r="M118" s="341"/>
      <c r="N118" s="341"/>
      <c r="O118" s="341"/>
      <c r="P118" s="341"/>
      <c r="Q118" s="341"/>
      <c r="R118" s="341"/>
      <c r="S118" s="341"/>
      <c r="T118" s="341"/>
      <c r="U118" s="341"/>
      <c r="V118" s="341"/>
      <c r="W118" s="341"/>
      <c r="X118" s="341"/>
      <c r="Y118" s="341"/>
      <c r="Z118" s="341"/>
    </row>
    <row r="119" ht="36" customHeight="1" spans="1:26">
      <c r="A119" s="341"/>
      <c r="B119" s="367"/>
      <c r="C119" s="368" t="s">
        <v>290</v>
      </c>
      <c r="D119" s="831" t="s">
        <v>230</v>
      </c>
      <c r="E119" s="369" t="s">
        <v>229</v>
      </c>
      <c r="F119" s="356"/>
      <c r="G119" s="341"/>
      <c r="H119" s="341"/>
      <c r="I119" s="341"/>
      <c r="J119" s="341"/>
      <c r="K119" s="341"/>
      <c r="L119" s="341"/>
      <c r="M119" s="341"/>
      <c r="N119" s="341"/>
      <c r="O119" s="341"/>
      <c r="P119" s="341"/>
      <c r="Q119" s="341"/>
      <c r="R119" s="341"/>
      <c r="S119" s="341"/>
      <c r="T119" s="341"/>
      <c r="U119" s="341"/>
      <c r="V119" s="341"/>
      <c r="W119" s="341"/>
      <c r="X119" s="341"/>
      <c r="Y119" s="341"/>
      <c r="Z119" s="341"/>
    </row>
    <row r="120" ht="21" customHeight="1" spans="1:26">
      <c r="A120" s="341"/>
      <c r="B120" s="367"/>
      <c r="C120" s="370">
        <v>1</v>
      </c>
      <c r="D120" s="833" t="s">
        <v>316</v>
      </c>
      <c r="E120" s="466"/>
      <c r="F120" s="356"/>
      <c r="G120" s="341"/>
      <c r="H120" s="341"/>
      <c r="I120" s="341"/>
      <c r="J120" s="341"/>
      <c r="K120" s="341"/>
      <c r="L120" s="341"/>
      <c r="M120" s="341"/>
      <c r="N120" s="341"/>
      <c r="O120" s="341"/>
      <c r="P120" s="341"/>
      <c r="Q120" s="341"/>
      <c r="R120" s="341"/>
      <c r="S120" s="341"/>
      <c r="T120" s="341"/>
      <c r="U120" s="341"/>
      <c r="V120" s="341"/>
      <c r="W120" s="341"/>
      <c r="X120" s="341"/>
      <c r="Y120" s="341"/>
      <c r="Z120" s="341"/>
    </row>
    <row r="121" ht="21" customHeight="1" spans="1:26">
      <c r="A121" s="341"/>
      <c r="B121" s="357"/>
      <c r="C121" s="370">
        <v>4</v>
      </c>
      <c r="D121" s="471" t="s">
        <v>295</v>
      </c>
      <c r="E121" s="466" t="s">
        <v>477</v>
      </c>
      <c r="F121" s="356"/>
      <c r="G121" s="341"/>
      <c r="H121" s="341"/>
      <c r="I121" s="341"/>
      <c r="J121" s="341"/>
      <c r="K121" s="341"/>
      <c r="L121" s="341"/>
      <c r="M121" s="341"/>
      <c r="N121" s="341"/>
      <c r="O121" s="341"/>
      <c r="P121" s="341"/>
      <c r="Q121" s="341"/>
      <c r="R121" s="341"/>
      <c r="S121" s="341"/>
      <c r="T121" s="341"/>
      <c r="U121" s="341"/>
      <c r="V121" s="341"/>
      <c r="W121" s="341"/>
      <c r="X121" s="341"/>
      <c r="Y121" s="341"/>
      <c r="Z121" s="341"/>
    </row>
    <row r="122" ht="14.25" customHeight="1" spans="1:26">
      <c r="A122" s="341"/>
      <c r="B122" s="374"/>
      <c r="C122" s="393"/>
      <c r="D122" s="393"/>
      <c r="E122" s="393"/>
      <c r="F122" s="362"/>
      <c r="G122" s="341"/>
      <c r="H122" s="341"/>
      <c r="I122" s="341"/>
      <c r="J122" s="341"/>
      <c r="K122" s="341"/>
      <c r="L122" s="341"/>
      <c r="M122" s="341"/>
      <c r="N122" s="341"/>
      <c r="O122" s="341"/>
      <c r="P122" s="341"/>
      <c r="Q122" s="341"/>
      <c r="R122" s="341"/>
      <c r="S122" s="341"/>
      <c r="T122" s="341"/>
      <c r="U122" s="341"/>
      <c r="V122" s="341"/>
      <c r="W122" s="341"/>
      <c r="X122" s="341"/>
      <c r="Y122" s="341"/>
      <c r="Z122" s="341"/>
    </row>
    <row r="123" ht="14.25" customHeight="1" spans="1:26">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row>
    <row r="124" ht="14.25" customHeight="1" spans="1:26">
      <c r="A124" s="341"/>
      <c r="B124" s="377"/>
      <c r="C124" s="379" t="s">
        <v>488</v>
      </c>
      <c r="D124" s="379"/>
      <c r="E124" s="379"/>
      <c r="F124" s="448"/>
      <c r="G124" s="341"/>
      <c r="H124" s="341"/>
      <c r="I124" s="341"/>
      <c r="J124" s="341"/>
      <c r="K124" s="341"/>
      <c r="L124" s="341"/>
      <c r="M124" s="341"/>
      <c r="N124" s="341">
        <v>2</v>
      </c>
      <c r="O124" s="341">
        <v>12</v>
      </c>
      <c r="P124" s="341"/>
      <c r="Q124" s="341"/>
      <c r="R124" s="341"/>
      <c r="S124" s="341"/>
      <c r="T124" s="341"/>
      <c r="U124" s="341"/>
      <c r="V124" s="341"/>
      <c r="W124" s="341"/>
      <c r="X124" s="341"/>
      <c r="Y124" s="341"/>
      <c r="Z124" s="341"/>
    </row>
    <row r="125" ht="14.25" customHeight="1" spans="1:26">
      <c r="A125" s="341"/>
      <c r="B125" s="357"/>
      <c r="C125" s="363"/>
      <c r="D125" s="341"/>
      <c r="E125" s="341"/>
      <c r="F125" s="356"/>
      <c r="G125" s="341"/>
      <c r="H125" s="341"/>
      <c r="I125" s="341"/>
      <c r="J125" s="341"/>
      <c r="K125" s="341"/>
      <c r="L125" s="341"/>
      <c r="M125" s="341"/>
      <c r="N125" s="341"/>
      <c r="O125" s="341"/>
      <c r="P125" s="341"/>
      <c r="Q125" s="341"/>
      <c r="R125" s="341"/>
      <c r="S125" s="341"/>
      <c r="T125" s="341"/>
      <c r="U125" s="341"/>
      <c r="V125" s="341"/>
      <c r="W125" s="341"/>
      <c r="X125" s="341"/>
      <c r="Y125" s="341"/>
      <c r="Z125" s="341"/>
    </row>
    <row r="126" ht="21" customHeight="1" spans="1:26">
      <c r="A126" s="341"/>
      <c r="B126" s="357"/>
      <c r="C126" s="364" t="s">
        <v>289</v>
      </c>
      <c r="D126" s="365"/>
      <c r="E126" s="365"/>
      <c r="F126" s="366"/>
      <c r="G126" s="341"/>
      <c r="H126" s="341"/>
      <c r="I126" s="341"/>
      <c r="J126" s="341"/>
      <c r="K126" s="341"/>
      <c r="L126" s="341"/>
      <c r="M126" s="341"/>
      <c r="N126" s="341"/>
      <c r="O126" s="341"/>
      <c r="P126" s="341"/>
      <c r="Q126" s="341"/>
      <c r="R126" s="341"/>
      <c r="S126" s="341"/>
      <c r="T126" s="341"/>
      <c r="U126" s="341"/>
      <c r="V126" s="341"/>
      <c r="W126" s="341"/>
      <c r="X126" s="341"/>
      <c r="Y126" s="341"/>
      <c r="Z126" s="341"/>
    </row>
    <row r="127" ht="6.75" customHeight="1" spans="1:26">
      <c r="A127" s="341"/>
      <c r="B127" s="357"/>
      <c r="C127" s="363"/>
      <c r="D127" s="341"/>
      <c r="E127" s="341"/>
      <c r="F127" s="356"/>
      <c r="G127" s="341"/>
      <c r="H127" s="341"/>
      <c r="I127" s="341"/>
      <c r="J127" s="341"/>
      <c r="K127" s="341"/>
      <c r="L127" s="341"/>
      <c r="M127" s="341"/>
      <c r="N127" s="341"/>
      <c r="O127" s="341"/>
      <c r="P127" s="341"/>
      <c r="Q127" s="341"/>
      <c r="R127" s="341"/>
      <c r="S127" s="341"/>
      <c r="T127" s="341"/>
      <c r="U127" s="341"/>
      <c r="V127" s="341"/>
      <c r="W127" s="341"/>
      <c r="X127" s="341"/>
      <c r="Y127" s="341"/>
      <c r="Z127" s="341"/>
    </row>
    <row r="128" ht="14.25" customHeight="1" spans="1:26">
      <c r="A128" s="341"/>
      <c r="B128" s="367"/>
      <c r="C128" s="368" t="s">
        <v>290</v>
      </c>
      <c r="D128" s="831" t="s">
        <v>230</v>
      </c>
      <c r="E128" s="369" t="s">
        <v>229</v>
      </c>
      <c r="F128" s="356"/>
      <c r="G128" s="341"/>
      <c r="H128" s="341"/>
      <c r="I128" s="341"/>
      <c r="J128" s="341"/>
      <c r="K128" s="341"/>
      <c r="L128" s="341"/>
      <c r="M128" s="341"/>
      <c r="N128" s="341"/>
      <c r="O128" s="341"/>
      <c r="P128" s="341"/>
      <c r="Q128" s="341"/>
      <c r="R128" s="341"/>
      <c r="S128" s="341"/>
      <c r="T128" s="341"/>
      <c r="U128" s="341"/>
      <c r="V128" s="341"/>
      <c r="W128" s="341"/>
      <c r="X128" s="341"/>
      <c r="Y128" s="341"/>
      <c r="Z128" s="341"/>
    </row>
    <row r="129" ht="21" customHeight="1" spans="1:26">
      <c r="A129" s="341"/>
      <c r="B129" s="367"/>
      <c r="C129" s="370">
        <v>1</v>
      </c>
      <c r="D129" s="833" t="s">
        <v>316</v>
      </c>
      <c r="E129" s="466"/>
      <c r="F129" s="356"/>
      <c r="G129" s="341"/>
      <c r="H129" s="341"/>
      <c r="I129" s="341"/>
      <c r="J129" s="341"/>
      <c r="K129" s="341"/>
      <c r="L129" s="341"/>
      <c r="M129" s="341"/>
      <c r="N129" s="341"/>
      <c r="O129" s="341"/>
      <c r="P129" s="341"/>
      <c r="Q129" s="341"/>
      <c r="R129" s="341"/>
      <c r="S129" s="341"/>
      <c r="T129" s="341"/>
      <c r="U129" s="341"/>
      <c r="V129" s="341"/>
      <c r="W129" s="341"/>
      <c r="X129" s="341"/>
      <c r="Y129" s="341"/>
      <c r="Z129" s="341"/>
    </row>
    <row r="130" ht="21" customHeight="1" spans="1:26">
      <c r="A130" s="341"/>
      <c r="B130" s="357"/>
      <c r="C130" s="370">
        <v>4</v>
      </c>
      <c r="D130" s="471" t="s">
        <v>295</v>
      </c>
      <c r="E130" s="466" t="s">
        <v>477</v>
      </c>
      <c r="F130" s="356"/>
      <c r="G130" s="341"/>
      <c r="H130" s="341"/>
      <c r="I130" s="341"/>
      <c r="J130" s="341"/>
      <c r="K130" s="341"/>
      <c r="L130" s="341"/>
      <c r="M130" s="341"/>
      <c r="N130" s="341"/>
      <c r="O130" s="341"/>
      <c r="P130" s="341"/>
      <c r="Q130" s="341"/>
      <c r="R130" s="341"/>
      <c r="S130" s="341"/>
      <c r="T130" s="341"/>
      <c r="U130" s="341"/>
      <c r="V130" s="341"/>
      <c r="W130" s="341"/>
      <c r="X130" s="341"/>
      <c r="Y130" s="341"/>
      <c r="Z130" s="341"/>
    </row>
    <row r="131" ht="14.25" customHeight="1" spans="1:26">
      <c r="A131" s="341"/>
      <c r="B131" s="374"/>
      <c r="C131" s="393"/>
      <c r="D131" s="393"/>
      <c r="E131" s="393"/>
      <c r="F131" s="362"/>
      <c r="G131" s="341"/>
      <c r="H131" s="341"/>
      <c r="I131" s="341"/>
      <c r="J131" s="341"/>
      <c r="K131" s="341"/>
      <c r="L131" s="341"/>
      <c r="M131" s="341"/>
      <c r="N131" s="341"/>
      <c r="O131" s="341"/>
      <c r="P131" s="341"/>
      <c r="Q131" s="341"/>
      <c r="R131" s="341"/>
      <c r="S131" s="341"/>
      <c r="T131" s="341"/>
      <c r="U131" s="341"/>
      <c r="V131" s="341"/>
      <c r="W131" s="341"/>
      <c r="X131" s="341"/>
      <c r="Y131" s="341"/>
      <c r="Z131" s="341"/>
    </row>
    <row r="132" ht="14.25" customHeight="1" spans="1:26">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row>
    <row r="133" ht="14.25" customHeight="1" spans="1:26">
      <c r="A133" s="341"/>
      <c r="B133" s="377"/>
      <c r="C133" s="379" t="s">
        <v>489</v>
      </c>
      <c r="D133" s="379"/>
      <c r="E133" s="379"/>
      <c r="F133" s="448"/>
      <c r="G133" s="341"/>
      <c r="H133" s="341"/>
      <c r="I133" s="341"/>
      <c r="J133" s="341"/>
      <c r="K133" s="341"/>
      <c r="L133" s="341"/>
      <c r="M133" s="341"/>
      <c r="N133" s="341">
        <v>3</v>
      </c>
      <c r="O133" s="341">
        <v>13</v>
      </c>
      <c r="P133" s="341"/>
      <c r="Q133" s="341"/>
      <c r="R133" s="341"/>
      <c r="S133" s="341"/>
      <c r="T133" s="341"/>
      <c r="U133" s="341"/>
      <c r="V133" s="341"/>
      <c r="W133" s="341"/>
      <c r="X133" s="341"/>
      <c r="Y133" s="341"/>
      <c r="Z133" s="341"/>
    </row>
    <row r="134" ht="14.25" customHeight="1" spans="1:26">
      <c r="A134" s="341"/>
      <c r="B134" s="357"/>
      <c r="C134" s="363"/>
      <c r="D134" s="341"/>
      <c r="E134" s="341"/>
      <c r="F134" s="356"/>
      <c r="G134" s="341"/>
      <c r="H134" s="341"/>
      <c r="I134" s="341"/>
      <c r="J134" s="341"/>
      <c r="K134" s="341"/>
      <c r="L134" s="341"/>
      <c r="M134" s="341"/>
      <c r="N134" s="341"/>
      <c r="O134" s="341"/>
      <c r="P134" s="341"/>
      <c r="Q134" s="341"/>
      <c r="R134" s="341"/>
      <c r="S134" s="341"/>
      <c r="T134" s="341"/>
      <c r="U134" s="341"/>
      <c r="V134" s="341"/>
      <c r="W134" s="341"/>
      <c r="X134" s="341"/>
      <c r="Y134" s="341"/>
      <c r="Z134" s="341"/>
    </row>
    <row r="135" ht="21" customHeight="1" spans="1:26">
      <c r="A135" s="341"/>
      <c r="B135" s="357"/>
      <c r="C135" s="364" t="s">
        <v>289</v>
      </c>
      <c r="D135" s="365"/>
      <c r="E135" s="366"/>
      <c r="F135" s="356"/>
      <c r="G135" s="341"/>
      <c r="H135" s="341"/>
      <c r="I135" s="341"/>
      <c r="J135" s="341"/>
      <c r="K135" s="341"/>
      <c r="L135" s="341"/>
      <c r="M135" s="341"/>
      <c r="N135" s="341"/>
      <c r="O135" s="341"/>
      <c r="P135" s="341"/>
      <c r="Q135" s="341"/>
      <c r="R135" s="341"/>
      <c r="S135" s="341"/>
      <c r="T135" s="341"/>
      <c r="U135" s="341"/>
      <c r="V135" s="341"/>
      <c r="W135" s="341"/>
      <c r="X135" s="341"/>
      <c r="Y135" s="341"/>
      <c r="Z135" s="341"/>
    </row>
    <row r="136" ht="6.75" customHeight="1" spans="1:26">
      <c r="A136" s="341"/>
      <c r="B136" s="357"/>
      <c r="C136" s="363"/>
      <c r="D136" s="341"/>
      <c r="E136" s="341"/>
      <c r="F136" s="356"/>
      <c r="G136" s="341"/>
      <c r="H136" s="341"/>
      <c r="I136" s="341"/>
      <c r="J136" s="341"/>
      <c r="K136" s="341"/>
      <c r="L136" s="341"/>
      <c r="M136" s="341"/>
      <c r="N136" s="341"/>
      <c r="O136" s="341"/>
      <c r="P136" s="341"/>
      <c r="Q136" s="341"/>
      <c r="R136" s="341"/>
      <c r="S136" s="341"/>
      <c r="T136" s="341"/>
      <c r="U136" s="341"/>
      <c r="V136" s="341"/>
      <c r="W136" s="341"/>
      <c r="X136" s="341"/>
      <c r="Y136" s="341"/>
      <c r="Z136" s="341"/>
    </row>
    <row r="137" ht="34" customHeight="1" spans="1:26">
      <c r="A137" s="341"/>
      <c r="B137" s="367"/>
      <c r="C137" s="368" t="s">
        <v>290</v>
      </c>
      <c r="D137" s="831" t="s">
        <v>230</v>
      </c>
      <c r="E137" s="369" t="s">
        <v>229</v>
      </c>
      <c r="F137" s="356"/>
      <c r="G137" s="341"/>
      <c r="H137" s="341"/>
      <c r="I137" s="341"/>
      <c r="J137" s="341"/>
      <c r="K137" s="341"/>
      <c r="L137" s="341"/>
      <c r="M137" s="341"/>
      <c r="N137" s="341"/>
      <c r="O137" s="341"/>
      <c r="P137" s="341"/>
      <c r="Q137" s="341"/>
      <c r="R137" s="341"/>
      <c r="S137" s="341"/>
      <c r="T137" s="341"/>
      <c r="U137" s="341"/>
      <c r="V137" s="341"/>
      <c r="W137" s="341"/>
      <c r="X137" s="341"/>
      <c r="Y137" s="341"/>
      <c r="Z137" s="341"/>
    </row>
    <row r="138" ht="21" customHeight="1" spans="1:26">
      <c r="A138" s="341"/>
      <c r="B138" s="367"/>
      <c r="C138" s="370">
        <v>1</v>
      </c>
      <c r="D138" s="833" t="s">
        <v>316</v>
      </c>
      <c r="E138" s="466"/>
      <c r="F138" s="356"/>
      <c r="G138" s="341"/>
      <c r="H138" s="341"/>
      <c r="I138" s="341"/>
      <c r="J138" s="341"/>
      <c r="K138" s="341"/>
      <c r="L138" s="341"/>
      <c r="M138" s="341"/>
      <c r="N138" s="341"/>
      <c r="O138" s="341"/>
      <c r="P138" s="341"/>
      <c r="Q138" s="341"/>
      <c r="R138" s="341"/>
      <c r="S138" s="341"/>
      <c r="T138" s="341"/>
      <c r="U138" s="341"/>
      <c r="V138" s="341"/>
      <c r="W138" s="341"/>
      <c r="X138" s="341"/>
      <c r="Y138" s="341"/>
      <c r="Z138" s="341"/>
    </row>
    <row r="139" ht="21" customHeight="1" spans="1:26">
      <c r="A139" s="341"/>
      <c r="B139" s="357"/>
      <c r="C139" s="370">
        <v>4</v>
      </c>
      <c r="D139" s="471" t="s">
        <v>295</v>
      </c>
      <c r="E139" s="466" t="s">
        <v>477</v>
      </c>
      <c r="F139" s="356"/>
      <c r="G139" s="341"/>
      <c r="H139" s="341"/>
      <c r="I139" s="341"/>
      <c r="J139" s="341"/>
      <c r="K139" s="341"/>
      <c r="L139" s="341"/>
      <c r="M139" s="341"/>
      <c r="N139" s="341"/>
      <c r="O139" s="341"/>
      <c r="P139" s="341"/>
      <c r="Q139" s="341"/>
      <c r="R139" s="341"/>
      <c r="S139" s="341"/>
      <c r="T139" s="341"/>
      <c r="U139" s="341"/>
      <c r="V139" s="341"/>
      <c r="W139" s="341"/>
      <c r="X139" s="341"/>
      <c r="Y139" s="341"/>
      <c r="Z139" s="341"/>
    </row>
    <row r="140" ht="14.25" customHeight="1" spans="1:26">
      <c r="A140" s="341"/>
      <c r="B140" s="374"/>
      <c r="C140" s="393"/>
      <c r="D140" s="393"/>
      <c r="E140" s="393"/>
      <c r="F140" s="362"/>
      <c r="G140" s="341"/>
      <c r="H140" s="341"/>
      <c r="I140" s="341"/>
      <c r="J140" s="341"/>
      <c r="K140" s="341"/>
      <c r="L140" s="341"/>
      <c r="M140" s="341"/>
      <c r="N140" s="341"/>
      <c r="O140" s="341"/>
      <c r="P140" s="341"/>
      <c r="Q140" s="341"/>
      <c r="R140" s="341"/>
      <c r="S140" s="341"/>
      <c r="T140" s="341"/>
      <c r="U140" s="341"/>
      <c r="V140" s="341"/>
      <c r="W140" s="341"/>
      <c r="X140" s="341"/>
      <c r="Y140" s="341"/>
      <c r="Z140" s="341"/>
    </row>
    <row r="141" ht="14.25" customHeight="1" spans="1:26">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row>
    <row r="142" ht="12.75" customHeight="1" spans="1:26">
      <c r="A142" s="341"/>
      <c r="B142" s="344"/>
      <c r="C142" s="344"/>
      <c r="D142" s="344"/>
      <c r="E142" s="344"/>
      <c r="F142" s="341"/>
      <c r="G142" s="341"/>
      <c r="H142" s="341"/>
      <c r="I142" s="341"/>
      <c r="J142" s="341"/>
      <c r="K142" s="341"/>
      <c r="L142" s="341"/>
      <c r="M142" s="341"/>
      <c r="N142" s="341"/>
      <c r="O142" s="341"/>
      <c r="P142" s="341"/>
      <c r="Q142" s="341"/>
      <c r="R142" s="341"/>
      <c r="S142" s="341"/>
      <c r="T142" s="341"/>
      <c r="U142" s="341"/>
      <c r="V142" s="341"/>
      <c r="W142" s="341"/>
      <c r="X142" s="341"/>
      <c r="Y142" s="341"/>
      <c r="Z142" s="341"/>
    </row>
    <row r="143" ht="21" customHeight="1" spans="1:26">
      <c r="A143" s="341"/>
      <c r="B143" s="468" t="s">
        <v>465</v>
      </c>
      <c r="C143" s="469"/>
      <c r="D143" s="469"/>
      <c r="E143" s="469"/>
      <c r="F143" s="470"/>
      <c r="G143" s="341"/>
      <c r="H143" s="341"/>
      <c r="I143" s="341"/>
      <c r="J143" s="341"/>
      <c r="K143" s="341"/>
      <c r="L143" s="341"/>
      <c r="M143" s="341"/>
      <c r="N143" s="341">
        <v>1</v>
      </c>
      <c r="O143" s="341">
        <v>14</v>
      </c>
      <c r="P143" s="341"/>
      <c r="Q143" s="341"/>
      <c r="R143" s="341"/>
      <c r="S143" s="341"/>
      <c r="T143" s="341"/>
      <c r="U143" s="341"/>
      <c r="V143" s="341"/>
      <c r="W143" s="341"/>
      <c r="X143" s="341"/>
      <c r="Y143" s="341"/>
      <c r="Z143" s="341"/>
    </row>
    <row r="144" ht="14.25" customHeight="1" spans="1:26">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row>
    <row r="145" ht="23.25" customHeight="1" spans="1:26">
      <c r="A145" s="398"/>
      <c r="B145" s="377"/>
      <c r="C145" s="379" t="s">
        <v>490</v>
      </c>
      <c r="D145" s="379"/>
      <c r="E145" s="379"/>
      <c r="F145" s="380"/>
      <c r="G145" s="341"/>
      <c r="H145" s="341"/>
      <c r="I145" s="341"/>
      <c r="J145" s="341"/>
      <c r="K145" s="341"/>
      <c r="L145" s="341"/>
      <c r="M145" s="341"/>
      <c r="N145" s="341"/>
      <c r="O145" s="341"/>
      <c r="P145" s="341"/>
      <c r="Q145" s="341"/>
      <c r="R145" s="341"/>
      <c r="S145" s="341"/>
      <c r="T145" s="341"/>
      <c r="U145" s="341"/>
      <c r="V145" s="341"/>
      <c r="W145" s="341"/>
      <c r="X145" s="341"/>
      <c r="Y145" s="341"/>
      <c r="Z145" s="341"/>
    </row>
    <row r="146" customHeight="1" spans="1:26">
      <c r="A146" s="341"/>
      <c r="B146" s="357"/>
      <c r="C146" s="363"/>
      <c r="D146" s="341"/>
      <c r="E146" s="341"/>
      <c r="F146" s="356"/>
      <c r="G146" s="341"/>
      <c r="H146" s="341"/>
      <c r="I146" s="341"/>
      <c r="J146" s="341"/>
      <c r="K146" s="341"/>
      <c r="L146" s="341"/>
      <c r="M146" s="341"/>
      <c r="N146" s="341"/>
      <c r="O146" s="341"/>
      <c r="P146" s="341"/>
      <c r="Q146" s="341"/>
      <c r="R146" s="341"/>
      <c r="S146" s="341"/>
      <c r="T146" s="341"/>
      <c r="U146" s="341"/>
      <c r="V146" s="341"/>
      <c r="W146" s="341"/>
      <c r="X146" s="341"/>
      <c r="Y146" s="341"/>
      <c r="Z146" s="341"/>
    </row>
    <row r="147" ht="19.5" customHeight="1" spans="1:26">
      <c r="A147" s="341"/>
      <c r="B147" s="357"/>
      <c r="C147" s="364" t="s">
        <v>289</v>
      </c>
      <c r="D147" s="365"/>
      <c r="E147" s="366"/>
      <c r="F147" s="356"/>
      <c r="G147" s="341"/>
      <c r="H147" s="341"/>
      <c r="I147" s="341"/>
      <c r="J147" s="341"/>
      <c r="K147" s="341"/>
      <c r="L147" s="341"/>
      <c r="M147" s="341"/>
      <c r="N147" s="341"/>
      <c r="O147" s="341"/>
      <c r="P147" s="341"/>
      <c r="Q147" s="341"/>
      <c r="R147" s="341"/>
      <c r="S147" s="341"/>
      <c r="T147" s="341"/>
      <c r="U147" s="341"/>
      <c r="V147" s="341"/>
      <c r="W147" s="341"/>
      <c r="X147" s="341"/>
      <c r="Y147" s="341"/>
      <c r="Z147" s="341"/>
    </row>
    <row r="148" ht="6.75" customHeight="1" spans="1:26">
      <c r="A148" s="341"/>
      <c r="B148" s="357"/>
      <c r="C148" s="363"/>
      <c r="D148" s="341"/>
      <c r="E148" s="341"/>
      <c r="F148" s="356"/>
      <c r="G148" s="341"/>
      <c r="H148" s="341"/>
      <c r="I148" s="341"/>
      <c r="J148" s="341"/>
      <c r="K148" s="341"/>
      <c r="L148" s="341"/>
      <c r="M148" s="341"/>
      <c r="N148" s="341"/>
      <c r="O148" s="341"/>
      <c r="P148" s="341"/>
      <c r="Q148" s="341"/>
      <c r="R148" s="341"/>
      <c r="S148" s="341"/>
      <c r="T148" s="341"/>
      <c r="U148" s="341"/>
      <c r="V148" s="341"/>
      <c r="W148" s="341"/>
      <c r="X148" s="341"/>
      <c r="Y148" s="341"/>
      <c r="Z148" s="341"/>
    </row>
    <row r="149" ht="32.25" customHeight="1" spans="1:26">
      <c r="A149" s="341"/>
      <c r="B149" s="367"/>
      <c r="C149" s="368" t="s">
        <v>290</v>
      </c>
      <c r="D149" s="831" t="s">
        <v>230</v>
      </c>
      <c r="E149" s="369" t="s">
        <v>229</v>
      </c>
      <c r="F149" s="356"/>
      <c r="G149" s="341"/>
      <c r="H149" s="341"/>
      <c r="I149" s="341"/>
      <c r="J149" s="341"/>
      <c r="K149" s="341"/>
      <c r="L149" s="341"/>
      <c r="M149" s="341"/>
      <c r="N149" s="341"/>
      <c r="O149" s="341"/>
      <c r="P149" s="341"/>
      <c r="Q149" s="341"/>
      <c r="R149" s="341"/>
      <c r="S149" s="341"/>
      <c r="T149" s="341"/>
      <c r="U149" s="341"/>
      <c r="V149" s="341"/>
      <c r="W149" s="341"/>
      <c r="X149" s="341"/>
      <c r="Y149" s="341"/>
      <c r="Z149" s="341"/>
    </row>
    <row r="150" ht="21" customHeight="1" spans="1:26">
      <c r="A150" s="341"/>
      <c r="B150" s="367"/>
      <c r="C150" s="370">
        <v>1</v>
      </c>
      <c r="D150" s="833" t="s">
        <v>316</v>
      </c>
      <c r="E150" s="466"/>
      <c r="F150" s="356"/>
      <c r="G150" s="341"/>
      <c r="H150" s="341"/>
      <c r="I150" s="341"/>
      <c r="J150" s="341"/>
      <c r="K150" s="341"/>
      <c r="L150" s="341"/>
      <c r="M150" s="341"/>
      <c r="N150" s="341"/>
      <c r="O150" s="341"/>
      <c r="P150" s="341"/>
      <c r="Q150" s="341"/>
      <c r="R150" s="341"/>
      <c r="S150" s="341"/>
      <c r="T150" s="341"/>
      <c r="U150" s="341"/>
      <c r="V150" s="341"/>
      <c r="W150" s="341"/>
      <c r="X150" s="341"/>
      <c r="Y150" s="341"/>
      <c r="Z150" s="341"/>
    </row>
    <row r="151" ht="21" customHeight="1" spans="1:26">
      <c r="A151" s="341"/>
      <c r="B151" s="367"/>
      <c r="C151" s="370">
        <v>2</v>
      </c>
      <c r="D151" s="408" t="s">
        <v>491</v>
      </c>
      <c r="E151" s="466" t="s">
        <v>477</v>
      </c>
      <c r="F151" s="356"/>
      <c r="G151" s="341"/>
      <c r="H151" s="341"/>
      <c r="I151" s="341"/>
      <c r="J151" s="341"/>
      <c r="K151" s="341"/>
      <c r="L151" s="341"/>
      <c r="M151" s="341"/>
      <c r="N151" s="341"/>
      <c r="O151" s="341"/>
      <c r="P151" s="341"/>
      <c r="Q151" s="341"/>
      <c r="R151" s="341"/>
      <c r="S151" s="341"/>
      <c r="T151" s="341"/>
      <c r="U151" s="341"/>
      <c r="V151" s="341"/>
      <c r="W151" s="341"/>
      <c r="X151" s="341"/>
      <c r="Y151" s="341"/>
      <c r="Z151" s="341"/>
    </row>
    <row r="152" ht="21" customHeight="1" spans="1:26">
      <c r="A152" s="341"/>
      <c r="B152" s="367"/>
      <c r="C152" s="370">
        <v>3</v>
      </c>
      <c r="D152" s="833" t="s">
        <v>492</v>
      </c>
      <c r="E152" s="466" t="s">
        <v>477</v>
      </c>
      <c r="F152" s="356"/>
      <c r="G152" s="341"/>
      <c r="H152" s="341"/>
      <c r="I152" s="341"/>
      <c r="J152" s="341"/>
      <c r="K152" s="341"/>
      <c r="L152" s="341"/>
      <c r="M152" s="341"/>
      <c r="N152" s="341"/>
      <c r="O152" s="341"/>
      <c r="P152" s="341"/>
      <c r="Q152" s="341"/>
      <c r="R152" s="341"/>
      <c r="S152" s="341"/>
      <c r="T152" s="341"/>
      <c r="U152" s="341"/>
      <c r="V152" s="341"/>
      <c r="W152" s="341"/>
      <c r="X152" s="341"/>
      <c r="Y152" s="341"/>
      <c r="Z152" s="341"/>
    </row>
    <row r="153" ht="21" customHeight="1" spans="1:26">
      <c r="A153" s="341"/>
      <c r="B153" s="357"/>
      <c r="C153" s="370">
        <v>4</v>
      </c>
      <c r="D153" s="471" t="s">
        <v>493</v>
      </c>
      <c r="E153" s="466" t="s">
        <v>477</v>
      </c>
      <c r="F153" s="356"/>
      <c r="G153" s="341"/>
      <c r="H153" s="341"/>
      <c r="I153" s="341"/>
      <c r="J153" s="341"/>
      <c r="K153" s="341"/>
      <c r="L153" s="341"/>
      <c r="M153" s="341"/>
      <c r="N153" s="341"/>
      <c r="O153" s="341"/>
      <c r="P153" s="341"/>
      <c r="Q153" s="341"/>
      <c r="R153" s="341"/>
      <c r="S153" s="341"/>
      <c r="T153" s="341"/>
      <c r="U153" s="341"/>
      <c r="V153" s="341"/>
      <c r="W153" s="341"/>
      <c r="X153" s="341"/>
      <c r="Y153" s="341"/>
      <c r="Z153" s="341"/>
    </row>
    <row r="154" ht="14.25" customHeight="1" spans="1:26">
      <c r="A154" s="341"/>
      <c r="B154" s="374"/>
      <c r="C154" s="393"/>
      <c r="D154" s="393"/>
      <c r="E154" s="393"/>
      <c r="F154" s="362"/>
      <c r="G154" s="341"/>
      <c r="H154" s="341"/>
      <c r="I154" s="341"/>
      <c r="J154" s="341"/>
      <c r="K154" s="341"/>
      <c r="L154" s="341"/>
      <c r="M154" s="341"/>
      <c r="N154" s="341"/>
      <c r="O154" s="341"/>
      <c r="P154" s="341"/>
      <c r="Q154" s="341"/>
      <c r="R154" s="341"/>
      <c r="S154" s="341"/>
      <c r="T154" s="341"/>
      <c r="U154" s="341"/>
      <c r="V154" s="341"/>
      <c r="W154" s="341"/>
      <c r="X154" s="341"/>
      <c r="Y154" s="341"/>
      <c r="Z154" s="341"/>
    </row>
    <row r="155" ht="14.25" customHeight="1" spans="1:26">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row>
    <row r="156" ht="14.25" customHeight="1" spans="1:26">
      <c r="A156" s="341"/>
      <c r="B156" s="377"/>
      <c r="C156" s="379" t="s">
        <v>494</v>
      </c>
      <c r="D156" s="379"/>
      <c r="E156" s="379"/>
      <c r="F156" s="448"/>
      <c r="G156" s="341"/>
      <c r="H156" s="341"/>
      <c r="I156" s="341"/>
      <c r="J156" s="341"/>
      <c r="K156" s="341"/>
      <c r="L156" s="341"/>
      <c r="M156" s="341"/>
      <c r="N156" s="341">
        <v>2</v>
      </c>
      <c r="O156" s="341">
        <v>15</v>
      </c>
      <c r="P156" s="341"/>
      <c r="Q156" s="341"/>
      <c r="R156" s="341"/>
      <c r="S156" s="341"/>
      <c r="T156" s="341"/>
      <c r="U156" s="341"/>
      <c r="V156" s="341"/>
      <c r="W156" s="341"/>
      <c r="X156" s="341"/>
      <c r="Y156" s="341"/>
      <c r="Z156" s="341"/>
    </row>
    <row r="157" ht="14.25" customHeight="1" spans="1:26">
      <c r="A157" s="341"/>
      <c r="B157" s="357"/>
      <c r="C157" s="363"/>
      <c r="D157" s="341"/>
      <c r="E157" s="341"/>
      <c r="F157" s="356"/>
      <c r="G157" s="341"/>
      <c r="H157" s="341"/>
      <c r="I157" s="341"/>
      <c r="J157" s="341"/>
      <c r="K157" s="341"/>
      <c r="L157" s="341"/>
      <c r="M157" s="341"/>
      <c r="N157" s="341"/>
      <c r="O157" s="341"/>
      <c r="P157" s="341"/>
      <c r="Q157" s="341"/>
      <c r="R157" s="341"/>
      <c r="S157" s="341"/>
      <c r="T157" s="341"/>
      <c r="U157" s="341"/>
      <c r="V157" s="341"/>
      <c r="W157" s="341"/>
      <c r="X157" s="341"/>
      <c r="Y157" s="341"/>
      <c r="Z157" s="341"/>
    </row>
    <row r="158" ht="22.5" customHeight="1" spans="1:26">
      <c r="A158" s="341"/>
      <c r="B158" s="357"/>
      <c r="C158" s="364" t="s">
        <v>289</v>
      </c>
      <c r="D158" s="365"/>
      <c r="E158" s="366"/>
      <c r="F158" s="356"/>
      <c r="G158" s="341"/>
      <c r="H158" s="341"/>
      <c r="I158" s="341"/>
      <c r="J158" s="341"/>
      <c r="K158" s="341"/>
      <c r="L158" s="341"/>
      <c r="M158" s="341"/>
      <c r="N158" s="341"/>
      <c r="O158" s="341"/>
      <c r="P158" s="341"/>
      <c r="Q158" s="341"/>
      <c r="R158" s="341"/>
      <c r="S158" s="341"/>
      <c r="T158" s="341"/>
      <c r="U158" s="341"/>
      <c r="V158" s="341"/>
      <c r="W158" s="341"/>
      <c r="X158" s="341"/>
      <c r="Y158" s="341"/>
      <c r="Z158" s="341"/>
    </row>
    <row r="159" ht="6.75" customHeight="1" spans="1:26">
      <c r="A159" s="341"/>
      <c r="B159" s="357"/>
      <c r="C159" s="363"/>
      <c r="D159" s="341"/>
      <c r="E159" s="341"/>
      <c r="F159" s="356"/>
      <c r="G159" s="341"/>
      <c r="H159" s="341"/>
      <c r="I159" s="341"/>
      <c r="J159" s="341"/>
      <c r="K159" s="341"/>
      <c r="L159" s="341"/>
      <c r="M159" s="341"/>
      <c r="N159" s="341"/>
      <c r="O159" s="341"/>
      <c r="P159" s="341"/>
      <c r="Q159" s="341"/>
      <c r="R159" s="341"/>
      <c r="S159" s="341"/>
      <c r="T159" s="341"/>
      <c r="U159" s="341"/>
      <c r="V159" s="341"/>
      <c r="W159" s="341"/>
      <c r="X159" s="341"/>
      <c r="Y159" s="341"/>
      <c r="Z159" s="341"/>
    </row>
    <row r="160" ht="40" customHeight="1" spans="1:26">
      <c r="A160" s="341"/>
      <c r="B160" s="367"/>
      <c r="C160" s="368" t="s">
        <v>290</v>
      </c>
      <c r="D160" s="831" t="s">
        <v>230</v>
      </c>
      <c r="E160" s="369" t="s">
        <v>229</v>
      </c>
      <c r="F160" s="356"/>
      <c r="G160" s="341"/>
      <c r="H160" s="341"/>
      <c r="I160" s="341"/>
      <c r="J160" s="341"/>
      <c r="K160" s="341"/>
      <c r="L160" s="341"/>
      <c r="M160" s="341"/>
      <c r="N160" s="341"/>
      <c r="O160" s="341"/>
      <c r="P160" s="341"/>
      <c r="Q160" s="341"/>
      <c r="R160" s="341"/>
      <c r="S160" s="341"/>
      <c r="T160" s="341"/>
      <c r="U160" s="341"/>
      <c r="V160" s="341"/>
      <c r="W160" s="341"/>
      <c r="X160" s="341"/>
      <c r="Y160" s="341"/>
      <c r="Z160" s="341"/>
    </row>
    <row r="161" ht="21" customHeight="1" spans="1:26">
      <c r="A161" s="341"/>
      <c r="B161" s="367"/>
      <c r="C161" s="370">
        <v>1</v>
      </c>
      <c r="D161" s="833" t="s">
        <v>316</v>
      </c>
      <c r="E161" s="466"/>
      <c r="F161" s="356"/>
      <c r="G161" s="341"/>
      <c r="H161" s="341"/>
      <c r="I161" s="341"/>
      <c r="J161" s="341"/>
      <c r="K161" s="341"/>
      <c r="L161" s="341"/>
      <c r="M161" s="341"/>
      <c r="N161" s="341"/>
      <c r="O161" s="341"/>
      <c r="P161" s="341"/>
      <c r="Q161" s="341"/>
      <c r="R161" s="341"/>
      <c r="S161" s="341"/>
      <c r="T161" s="341"/>
      <c r="U161" s="341"/>
      <c r="V161" s="341"/>
      <c r="W161" s="341"/>
      <c r="X161" s="341"/>
      <c r="Y161" s="341"/>
      <c r="Z161" s="341"/>
    </row>
    <row r="162" ht="21" customHeight="1" spans="1:26">
      <c r="A162" s="341"/>
      <c r="B162" s="357"/>
      <c r="C162" s="370">
        <v>4</v>
      </c>
      <c r="D162" s="471" t="s">
        <v>295</v>
      </c>
      <c r="E162" s="466" t="s">
        <v>477</v>
      </c>
      <c r="F162" s="356"/>
      <c r="G162" s="341"/>
      <c r="H162" s="341"/>
      <c r="I162" s="341"/>
      <c r="J162" s="341"/>
      <c r="K162" s="341"/>
      <c r="L162" s="341"/>
      <c r="M162" s="341"/>
      <c r="N162" s="341"/>
      <c r="O162" s="341"/>
      <c r="P162" s="341"/>
      <c r="Q162" s="341"/>
      <c r="R162" s="341"/>
      <c r="S162" s="341"/>
      <c r="T162" s="341"/>
      <c r="U162" s="341"/>
      <c r="V162" s="341"/>
      <c r="W162" s="341"/>
      <c r="X162" s="341"/>
      <c r="Y162" s="341"/>
      <c r="Z162" s="341"/>
    </row>
    <row r="163" ht="16.5" customHeight="1" spans="1:26">
      <c r="A163" s="341"/>
      <c r="B163" s="374"/>
      <c r="C163" s="393"/>
      <c r="D163" s="393"/>
      <c r="E163" s="393"/>
      <c r="F163" s="362"/>
      <c r="G163" s="341"/>
      <c r="H163" s="341"/>
      <c r="I163" s="341"/>
      <c r="J163" s="341"/>
      <c r="K163" s="341"/>
      <c r="L163" s="341"/>
      <c r="M163" s="341"/>
      <c r="N163" s="341"/>
      <c r="O163" s="341"/>
      <c r="P163" s="341"/>
      <c r="Q163" s="341"/>
      <c r="R163" s="341"/>
      <c r="S163" s="341"/>
      <c r="T163" s="341"/>
      <c r="U163" s="341"/>
      <c r="V163" s="341"/>
      <c r="W163" s="341"/>
      <c r="X163" s="341"/>
      <c r="Y163" s="341"/>
      <c r="Z163" s="341"/>
    </row>
    <row r="164" ht="14.25" customHeight="1" spans="1:26">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row>
    <row r="165" ht="14.25" customHeight="1" spans="1:26">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row>
    <row r="166" ht="14.25" customHeight="1" spans="1:26">
      <c r="A166" s="341"/>
      <c r="B166" s="377"/>
      <c r="C166" s="379" t="s">
        <v>495</v>
      </c>
      <c r="D166" s="379"/>
      <c r="E166" s="379"/>
      <c r="F166" s="448"/>
      <c r="G166" s="341"/>
      <c r="H166" s="341"/>
      <c r="I166" s="341"/>
      <c r="J166" s="341"/>
      <c r="K166" s="341"/>
      <c r="L166" s="341"/>
      <c r="M166" s="341"/>
      <c r="N166" s="341"/>
      <c r="O166" s="341"/>
      <c r="P166" s="341"/>
      <c r="Q166" s="341"/>
      <c r="R166" s="341"/>
      <c r="S166" s="341"/>
      <c r="T166" s="341"/>
      <c r="U166" s="341"/>
      <c r="V166" s="341"/>
      <c r="W166" s="341"/>
      <c r="X166" s="341"/>
      <c r="Y166" s="341"/>
      <c r="Z166" s="341"/>
    </row>
    <row r="167" ht="14.25" customHeight="1" spans="1:26">
      <c r="A167" s="341"/>
      <c r="B167" s="357"/>
      <c r="C167" s="363"/>
      <c r="D167" s="341"/>
      <c r="E167" s="341"/>
      <c r="F167" s="356"/>
      <c r="G167" s="341"/>
      <c r="H167" s="341"/>
      <c r="I167" s="341"/>
      <c r="J167" s="341"/>
      <c r="K167" s="341"/>
      <c r="L167" s="341"/>
      <c r="M167" s="341"/>
      <c r="N167" s="341"/>
      <c r="O167" s="341"/>
      <c r="P167" s="341"/>
      <c r="Q167" s="341"/>
      <c r="R167" s="341"/>
      <c r="S167" s="341"/>
      <c r="T167" s="341"/>
      <c r="U167" s="341"/>
      <c r="V167" s="341"/>
      <c r="W167" s="341"/>
      <c r="X167" s="341"/>
      <c r="Y167" s="341"/>
      <c r="Z167" s="341"/>
    </row>
    <row r="168" ht="21" customHeight="1" spans="1:26">
      <c r="A168" s="341"/>
      <c r="B168" s="357"/>
      <c r="C168" s="364" t="s">
        <v>289</v>
      </c>
      <c r="D168" s="365"/>
      <c r="E168" s="366"/>
      <c r="F168" s="356"/>
      <c r="G168" s="341"/>
      <c r="H168" s="341"/>
      <c r="I168" s="341"/>
      <c r="J168" s="341"/>
      <c r="K168" s="341"/>
      <c r="L168" s="341"/>
      <c r="M168" s="341"/>
      <c r="N168" s="341">
        <v>3</v>
      </c>
      <c r="O168" s="341">
        <v>16</v>
      </c>
      <c r="P168" s="341"/>
      <c r="Q168" s="341"/>
      <c r="R168" s="341"/>
      <c r="S168" s="341"/>
      <c r="T168" s="341"/>
      <c r="U168" s="341"/>
      <c r="V168" s="341"/>
      <c r="W168" s="341"/>
      <c r="X168" s="341"/>
      <c r="Y168" s="341"/>
      <c r="Z168" s="341"/>
    </row>
    <row r="169" ht="6.75" customHeight="1" spans="1:26">
      <c r="A169" s="341"/>
      <c r="B169" s="357"/>
      <c r="C169" s="363"/>
      <c r="D169" s="341"/>
      <c r="E169" s="341"/>
      <c r="F169" s="356"/>
      <c r="G169" s="341"/>
      <c r="H169" s="341"/>
      <c r="I169" s="341"/>
      <c r="J169" s="341"/>
      <c r="K169" s="341"/>
      <c r="L169" s="341"/>
      <c r="M169" s="341"/>
      <c r="N169" s="341"/>
      <c r="O169" s="341"/>
      <c r="P169" s="341"/>
      <c r="Q169" s="341"/>
      <c r="R169" s="341"/>
      <c r="S169" s="341"/>
      <c r="T169" s="341"/>
      <c r="U169" s="341"/>
      <c r="V169" s="341"/>
      <c r="W169" s="341"/>
      <c r="X169" s="341"/>
      <c r="Y169" s="341"/>
      <c r="Z169" s="341"/>
    </row>
    <row r="170" ht="35.15" customHeight="1" spans="1:26">
      <c r="A170" s="341"/>
      <c r="B170" s="367"/>
      <c r="C170" s="368" t="s">
        <v>290</v>
      </c>
      <c r="D170" s="831" t="s">
        <v>230</v>
      </c>
      <c r="E170" s="369" t="s">
        <v>229</v>
      </c>
      <c r="F170" s="356"/>
      <c r="G170" s="341"/>
      <c r="H170" s="341"/>
      <c r="I170" s="341"/>
      <c r="J170" s="341"/>
      <c r="K170" s="341"/>
      <c r="L170" s="341"/>
      <c r="M170" s="341"/>
      <c r="N170" s="341"/>
      <c r="O170" s="341"/>
      <c r="P170" s="341"/>
      <c r="Q170" s="341"/>
      <c r="R170" s="341"/>
      <c r="S170" s="341"/>
      <c r="T170" s="341"/>
      <c r="U170" s="341"/>
      <c r="V170" s="341"/>
      <c r="W170" s="341"/>
      <c r="X170" s="341"/>
      <c r="Y170" s="341"/>
      <c r="Z170" s="341"/>
    </row>
    <row r="171" ht="21" customHeight="1" spans="1:26">
      <c r="A171" s="341"/>
      <c r="B171" s="367"/>
      <c r="C171" s="370">
        <v>1</v>
      </c>
      <c r="D171" s="833" t="s">
        <v>316</v>
      </c>
      <c r="E171" s="466"/>
      <c r="F171" s="356"/>
      <c r="G171" s="341"/>
      <c r="H171" s="341"/>
      <c r="I171" s="341"/>
      <c r="J171" s="341"/>
      <c r="K171" s="341"/>
      <c r="L171" s="341"/>
      <c r="M171" s="341"/>
      <c r="N171" s="341"/>
      <c r="O171" s="341"/>
      <c r="P171" s="341"/>
      <c r="Q171" s="341"/>
      <c r="R171" s="341"/>
      <c r="S171" s="341"/>
      <c r="T171" s="341"/>
      <c r="U171" s="341"/>
      <c r="V171" s="341"/>
      <c r="W171" s="341"/>
      <c r="X171" s="341"/>
      <c r="Y171" s="341"/>
      <c r="Z171" s="341"/>
    </row>
    <row r="172" ht="21" customHeight="1" spans="1:26">
      <c r="A172" s="341"/>
      <c r="B172" s="357"/>
      <c r="C172" s="370">
        <v>4</v>
      </c>
      <c r="D172" s="471" t="s">
        <v>295</v>
      </c>
      <c r="E172" s="466" t="s">
        <v>477</v>
      </c>
      <c r="F172" s="356"/>
      <c r="G172" s="341"/>
      <c r="H172" s="341"/>
      <c r="I172" s="341"/>
      <c r="J172" s="341"/>
      <c r="K172" s="341"/>
      <c r="L172" s="341"/>
      <c r="M172" s="341"/>
      <c r="N172" s="341"/>
      <c r="O172" s="341"/>
      <c r="P172" s="341"/>
      <c r="Q172" s="341"/>
      <c r="R172" s="341"/>
      <c r="S172" s="341"/>
      <c r="T172" s="341"/>
      <c r="U172" s="341"/>
      <c r="V172" s="341"/>
      <c r="W172" s="341"/>
      <c r="X172" s="341"/>
      <c r="Y172" s="341"/>
      <c r="Z172" s="341"/>
    </row>
    <row r="173" ht="14.25" customHeight="1" spans="1:26">
      <c r="A173" s="341"/>
      <c r="B173" s="374"/>
      <c r="C173" s="393"/>
      <c r="D173" s="393"/>
      <c r="E173" s="393"/>
      <c r="F173" s="362"/>
      <c r="G173" s="341"/>
      <c r="H173" s="341"/>
      <c r="I173" s="341"/>
      <c r="J173" s="341"/>
      <c r="K173" s="341"/>
      <c r="L173" s="341"/>
      <c r="M173" s="341"/>
      <c r="N173" s="341"/>
      <c r="O173" s="341"/>
      <c r="P173" s="341"/>
      <c r="Q173" s="341"/>
      <c r="R173" s="341"/>
      <c r="S173" s="341"/>
      <c r="T173" s="341"/>
      <c r="U173" s="341"/>
      <c r="V173" s="341"/>
      <c r="W173" s="341"/>
      <c r="X173" s="341"/>
      <c r="Y173" s="341"/>
      <c r="Z173" s="341"/>
    </row>
    <row r="174" ht="14.25" customHeight="1" spans="1:26">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row>
    <row r="175" ht="14.25" customHeight="1" spans="1:26">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row>
    <row r="176" ht="14.25" customHeight="1" spans="1:26">
      <c r="A176" s="341"/>
      <c r="B176" s="377"/>
      <c r="C176" s="379" t="s">
        <v>496</v>
      </c>
      <c r="D176" s="379"/>
      <c r="E176" s="379"/>
      <c r="F176" s="448"/>
      <c r="G176" s="341"/>
      <c r="H176" s="341"/>
      <c r="I176" s="341"/>
      <c r="J176" s="341"/>
      <c r="K176" s="341"/>
      <c r="L176" s="341"/>
      <c r="M176" s="341"/>
      <c r="N176" s="341"/>
      <c r="O176" s="341"/>
      <c r="P176" s="341"/>
      <c r="Q176" s="341"/>
      <c r="R176" s="341"/>
      <c r="S176" s="341"/>
      <c r="T176" s="341"/>
      <c r="U176" s="341"/>
      <c r="V176" s="341"/>
      <c r="W176" s="341"/>
      <c r="X176" s="341"/>
      <c r="Y176" s="341"/>
      <c r="Z176" s="341"/>
    </row>
    <row r="177" ht="6.75" customHeight="1" spans="1:26">
      <c r="A177" s="341"/>
      <c r="B177" s="357"/>
      <c r="C177" s="363"/>
      <c r="D177" s="341"/>
      <c r="E177" s="341"/>
      <c r="F177" s="356"/>
      <c r="G177" s="341"/>
      <c r="H177" s="341"/>
      <c r="I177" s="341"/>
      <c r="J177" s="341"/>
      <c r="K177" s="341"/>
      <c r="L177" s="341"/>
      <c r="M177" s="341"/>
      <c r="N177" s="341"/>
      <c r="O177" s="341"/>
      <c r="P177" s="341"/>
      <c r="Q177" s="341"/>
      <c r="R177" s="341"/>
      <c r="S177" s="341"/>
      <c r="T177" s="341"/>
      <c r="U177" s="341"/>
      <c r="V177" s="341"/>
      <c r="W177" s="341"/>
      <c r="X177" s="341"/>
      <c r="Y177" s="341"/>
      <c r="Z177" s="341"/>
    </row>
    <row r="178" ht="21" customHeight="1" spans="1:26">
      <c r="A178" s="341"/>
      <c r="B178" s="357"/>
      <c r="C178" s="364" t="s">
        <v>289</v>
      </c>
      <c r="D178" s="365"/>
      <c r="E178" s="366"/>
      <c r="F178" s="356"/>
      <c r="G178" s="341"/>
      <c r="H178" s="341"/>
      <c r="I178" s="341"/>
      <c r="J178" s="341"/>
      <c r="K178" s="341"/>
      <c r="L178" s="341"/>
      <c r="M178" s="341"/>
      <c r="N178" s="341">
        <v>4</v>
      </c>
      <c r="O178" s="341">
        <v>17</v>
      </c>
      <c r="P178" s="341"/>
      <c r="Q178" s="341"/>
      <c r="R178" s="341"/>
      <c r="S178" s="341"/>
      <c r="T178" s="341"/>
      <c r="U178" s="341"/>
      <c r="V178" s="341"/>
      <c r="W178" s="341"/>
      <c r="X178" s="341"/>
      <c r="Y178" s="341"/>
      <c r="Z178" s="341"/>
    </row>
    <row r="179" ht="14.25" customHeight="1" spans="1:26">
      <c r="A179" s="341"/>
      <c r="B179" s="357"/>
      <c r="C179" s="363"/>
      <c r="D179" s="341"/>
      <c r="E179" s="341"/>
      <c r="F179" s="356"/>
      <c r="G179" s="341"/>
      <c r="H179" s="341"/>
      <c r="I179" s="341"/>
      <c r="J179" s="341"/>
      <c r="K179" s="341"/>
      <c r="L179" s="341"/>
      <c r="M179" s="341"/>
      <c r="N179" s="341"/>
      <c r="O179" s="341"/>
      <c r="P179" s="341"/>
      <c r="Q179" s="341"/>
      <c r="R179" s="341"/>
      <c r="S179" s="341"/>
      <c r="T179" s="341"/>
      <c r="U179" s="341"/>
      <c r="V179" s="341"/>
      <c r="W179" s="341"/>
      <c r="X179" s="341"/>
      <c r="Y179" s="341"/>
      <c r="Z179" s="341"/>
    </row>
    <row r="180" ht="37" customHeight="1" spans="1:26">
      <c r="A180" s="341"/>
      <c r="B180" s="367"/>
      <c r="C180" s="368" t="s">
        <v>290</v>
      </c>
      <c r="D180" s="831" t="s">
        <v>230</v>
      </c>
      <c r="E180" s="369" t="s">
        <v>229</v>
      </c>
      <c r="F180" s="356"/>
      <c r="G180" s="341"/>
      <c r="H180" s="341"/>
      <c r="I180" s="341"/>
      <c r="J180" s="341"/>
      <c r="K180" s="341"/>
      <c r="L180" s="341"/>
      <c r="M180" s="341"/>
      <c r="N180" s="341"/>
      <c r="O180" s="341"/>
      <c r="P180" s="341"/>
      <c r="Q180" s="341"/>
      <c r="R180" s="341"/>
      <c r="S180" s="341"/>
      <c r="T180" s="341"/>
      <c r="U180" s="341"/>
      <c r="V180" s="341"/>
      <c r="W180" s="341"/>
      <c r="X180" s="341"/>
      <c r="Y180" s="341"/>
      <c r="Z180" s="341"/>
    </row>
    <row r="181" ht="21" customHeight="1" spans="1:26">
      <c r="A181" s="341"/>
      <c r="B181" s="367"/>
      <c r="C181" s="370">
        <v>1</v>
      </c>
      <c r="D181" s="833" t="s">
        <v>316</v>
      </c>
      <c r="E181" s="466"/>
      <c r="F181" s="356"/>
      <c r="G181" s="341"/>
      <c r="H181" s="341"/>
      <c r="I181" s="341"/>
      <c r="J181" s="341"/>
      <c r="K181" s="341"/>
      <c r="L181" s="341"/>
      <c r="M181" s="341"/>
      <c r="N181" s="341"/>
      <c r="O181" s="341"/>
      <c r="P181" s="341"/>
      <c r="Q181" s="341"/>
      <c r="R181" s="341"/>
      <c r="S181" s="341"/>
      <c r="T181" s="341"/>
      <c r="U181" s="341"/>
      <c r="V181" s="341"/>
      <c r="W181" s="341"/>
      <c r="X181" s="341"/>
      <c r="Y181" s="341"/>
      <c r="Z181" s="341"/>
    </row>
    <row r="182" ht="21" customHeight="1" spans="1:26">
      <c r="A182" s="341"/>
      <c r="B182" s="367"/>
      <c r="C182" s="370">
        <v>4</v>
      </c>
      <c r="D182" s="833" t="s">
        <v>497</v>
      </c>
      <c r="E182" s="466" t="s">
        <v>477</v>
      </c>
      <c r="F182" s="356"/>
      <c r="G182" s="341"/>
      <c r="H182" s="341"/>
      <c r="I182" s="341"/>
      <c r="J182" s="341"/>
      <c r="K182" s="341"/>
      <c r="L182" s="341"/>
      <c r="M182" s="341"/>
      <c r="N182" s="341"/>
      <c r="O182" s="341"/>
      <c r="P182" s="341"/>
      <c r="Q182" s="341"/>
      <c r="R182" s="341"/>
      <c r="S182" s="341"/>
      <c r="T182" s="341"/>
      <c r="U182" s="341"/>
      <c r="V182" s="341"/>
      <c r="W182" s="341"/>
      <c r="X182" s="341"/>
      <c r="Y182" s="341"/>
      <c r="Z182" s="341"/>
    </row>
    <row r="183" ht="14.25" customHeight="1" spans="1:26">
      <c r="A183" s="341"/>
      <c r="B183" s="374"/>
      <c r="C183" s="393"/>
      <c r="D183" s="393"/>
      <c r="E183" s="393"/>
      <c r="F183" s="362"/>
      <c r="G183" s="341"/>
      <c r="H183" s="341"/>
      <c r="I183" s="341"/>
      <c r="J183" s="341"/>
      <c r="K183" s="341"/>
      <c r="L183" s="341"/>
      <c r="M183" s="341"/>
      <c r="N183" s="341"/>
      <c r="O183" s="341"/>
      <c r="P183" s="341"/>
      <c r="Q183" s="341"/>
      <c r="R183" s="341"/>
      <c r="S183" s="341"/>
      <c r="T183" s="341"/>
      <c r="U183" s="341"/>
      <c r="V183" s="341"/>
      <c r="W183" s="341"/>
      <c r="X183" s="341"/>
      <c r="Y183" s="341"/>
      <c r="Z183" s="341"/>
    </row>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4"/>
    <row r="194" ht="14"/>
    <row r="195" ht="14"/>
    <row r="196" ht="14"/>
    <row r="197" ht="14"/>
    <row r="198" ht="14"/>
    <row r="199" ht="14"/>
    <row r="200" ht="14"/>
    <row r="201" ht="14"/>
    <row r="202" ht="14"/>
    <row r="203" ht="14"/>
    <row r="204" ht="14"/>
    <row r="205" ht="14"/>
    <row r="206" ht="14"/>
    <row r="207" ht="14"/>
    <row r="208" ht="14"/>
    <row r="209" ht="14"/>
    <row r="210" ht="14"/>
    <row r="211" ht="14"/>
    <row r="212" ht="14"/>
    <row r="213" ht="14"/>
    <row r="214" ht="14"/>
    <row r="215" ht="14"/>
    <row r="216" ht="14"/>
    <row r="217" ht="14"/>
    <row r="218" ht="14"/>
    <row r="219" ht="14"/>
    <row r="220" ht="14"/>
    <row r="221" ht="14"/>
    <row r="222" ht="14"/>
    <row r="223" ht="14"/>
    <row r="224" ht="14"/>
    <row r="225" ht="14"/>
    <row r="226" ht="14"/>
    <row r="227" ht="14"/>
    <row r="228" ht="14"/>
    <row r="229" ht="14"/>
    <row r="230" ht="14"/>
    <row r="231" ht="14"/>
    <row r="232" ht="14"/>
    <row r="233" ht="14"/>
    <row r="234" ht="14"/>
    <row r="235" ht="14"/>
    <row r="236" ht="14"/>
    <row r="237" ht="14"/>
    <row r="238" ht="14"/>
    <row r="239" ht="14"/>
    <row r="240" ht="14"/>
    <row r="241" ht="14"/>
    <row r="242" ht="14"/>
    <row r="243" ht="14"/>
    <row r="244" ht="14"/>
    <row r="245" ht="14"/>
    <row r="246" ht="14"/>
    <row r="247" ht="14"/>
    <row r="248" ht="14"/>
    <row r="249" ht="14"/>
    <row r="250" ht="14"/>
    <row r="251" ht="14"/>
    <row r="252" ht="14"/>
    <row r="253" ht="14"/>
    <row r="254" ht="14"/>
    <row r="255" ht="14"/>
    <row r="256" ht="14"/>
    <row r="257" ht="14"/>
    <row r="258" ht="14"/>
    <row r="259" ht="14"/>
    <row r="260" ht="14"/>
    <row r="261" ht="14"/>
    <row r="262" ht="14"/>
    <row r="263" ht="14"/>
    <row r="264" ht="14"/>
    <row r="265" ht="14"/>
    <row r="266" ht="14"/>
    <row r="267" ht="14"/>
    <row r="268" ht="14"/>
    <row r="269" ht="14"/>
    <row r="270" ht="14"/>
    <row r="271" ht="14"/>
    <row r="272" ht="14"/>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sheetData>
  <mergeCells count="6">
    <mergeCell ref="B2:D2"/>
    <mergeCell ref="B7:F7"/>
    <mergeCell ref="B8:F8"/>
    <mergeCell ref="B9:G9"/>
    <mergeCell ref="B11:G11"/>
    <mergeCell ref="C77:E77"/>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showGridLines="0" showRowColHeaders="0" workbookViewId="0">
      <selection activeCell="A1" sqref="A1"/>
    </sheetView>
  </sheetViews>
  <sheetFormatPr defaultColWidth="8.72727272727273" defaultRowHeight="14"/>
  <cols>
    <col min="3" max="3" width="17.2727272727273" customWidth="1"/>
  </cols>
  <sheetData>
    <row r="1" spans="1:30">
      <c r="A1" s="809"/>
      <c r="B1" s="809"/>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row>
    <row r="2" spans="1:30">
      <c r="A2" s="809"/>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row>
    <row r="3" spans="1:30">
      <c r="A3" s="809"/>
      <c r="B3" s="809"/>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row>
    <row r="4" spans="1:30">
      <c r="A4" s="809"/>
      <c r="B4" s="809"/>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row>
    <row r="5" spans="1:30">
      <c r="A5" s="809"/>
      <c r="B5" s="809"/>
      <c r="C5" s="809"/>
      <c r="D5" s="809"/>
      <c r="E5" s="809"/>
      <c r="F5" s="810"/>
      <c r="G5" s="810"/>
      <c r="H5" s="810"/>
      <c r="I5" s="810"/>
      <c r="J5" s="810"/>
      <c r="K5" s="810"/>
      <c r="L5" s="810"/>
      <c r="M5" s="810"/>
      <c r="N5" s="810"/>
      <c r="O5" s="810"/>
      <c r="P5" s="809"/>
      <c r="Q5" s="809"/>
      <c r="R5" s="809"/>
      <c r="S5" s="809"/>
      <c r="T5" s="809"/>
      <c r="U5" s="809"/>
      <c r="V5" s="809"/>
      <c r="W5" s="809"/>
      <c r="X5" s="809"/>
      <c r="Y5" s="809"/>
      <c r="Z5" s="809"/>
      <c r="AA5" s="809"/>
      <c r="AB5" s="809"/>
      <c r="AC5" s="809"/>
      <c r="AD5" s="809"/>
    </row>
    <row r="6" spans="1:30">
      <c r="A6" s="809"/>
      <c r="B6" s="809"/>
      <c r="C6" s="809"/>
      <c r="D6" s="809"/>
      <c r="E6" s="809"/>
      <c r="F6" s="810"/>
      <c r="G6" s="810"/>
      <c r="H6" s="810"/>
      <c r="I6" s="810"/>
      <c r="J6" s="810"/>
      <c r="K6" s="810"/>
      <c r="L6" s="810"/>
      <c r="M6" s="810"/>
      <c r="N6" s="810"/>
      <c r="O6" s="810"/>
      <c r="P6" s="809"/>
      <c r="Q6" s="809"/>
      <c r="R6" s="809"/>
      <c r="S6" s="809"/>
      <c r="T6" s="809"/>
      <c r="U6" s="809"/>
      <c r="V6" s="809"/>
      <c r="W6" s="809"/>
      <c r="X6" s="809"/>
      <c r="Y6" s="809"/>
      <c r="Z6" s="809"/>
      <c r="AA6" s="809"/>
      <c r="AB6" s="809"/>
      <c r="AC6" s="809"/>
      <c r="AD6" s="809"/>
    </row>
    <row r="7" ht="32.5" customHeight="1" spans="1:30">
      <c r="A7" s="809"/>
      <c r="B7" s="809"/>
      <c r="C7" s="809"/>
      <c r="D7" s="809"/>
      <c r="E7" s="809"/>
      <c r="F7" s="810"/>
      <c r="G7" s="810"/>
      <c r="H7" s="810"/>
      <c r="I7" s="810"/>
      <c r="J7" s="810"/>
      <c r="K7" s="810"/>
      <c r="L7" s="810"/>
      <c r="M7" s="810"/>
      <c r="N7" s="810"/>
      <c r="O7" s="810"/>
      <c r="P7" s="809"/>
      <c r="Q7" s="809"/>
      <c r="R7" s="809"/>
      <c r="S7" s="809"/>
      <c r="T7" s="809"/>
      <c r="U7" s="809"/>
      <c r="V7" s="809"/>
      <c r="W7" s="809"/>
      <c r="X7" s="809"/>
      <c r="Y7" s="809"/>
      <c r="Z7" s="809"/>
      <c r="AA7" s="809"/>
      <c r="AB7" s="809"/>
      <c r="AC7" s="809"/>
      <c r="AD7" s="809"/>
    </row>
    <row r="8" ht="29" customHeight="1" spans="1:30">
      <c r="A8" s="809"/>
      <c r="B8" s="809"/>
      <c r="C8" s="809"/>
      <c r="D8" s="809"/>
      <c r="E8" s="809"/>
      <c r="F8" s="811"/>
      <c r="G8" s="812" t="s">
        <v>0</v>
      </c>
      <c r="H8" s="812"/>
      <c r="I8" s="812"/>
      <c r="J8" s="812"/>
      <c r="K8" s="812"/>
      <c r="L8" s="812"/>
      <c r="M8" s="812"/>
      <c r="N8" s="812"/>
      <c r="O8" s="811"/>
      <c r="P8" s="809"/>
      <c r="Q8" s="809"/>
      <c r="R8" s="809"/>
      <c r="S8" s="809"/>
      <c r="T8" s="809"/>
      <c r="U8" s="809"/>
      <c r="V8" s="809"/>
      <c r="W8" s="809"/>
      <c r="X8" s="809"/>
      <c r="Y8" s="809"/>
      <c r="Z8" s="809"/>
      <c r="AA8" s="809"/>
      <c r="AB8" s="809"/>
      <c r="AC8" s="809"/>
      <c r="AD8" s="809"/>
    </row>
    <row r="9" ht="19.5" customHeight="1" spans="1:30">
      <c r="A9" s="809"/>
      <c r="B9" s="809"/>
      <c r="C9" s="809"/>
      <c r="D9" s="809"/>
      <c r="E9" s="809"/>
      <c r="F9" s="813"/>
      <c r="G9" s="814" t="s">
        <v>1</v>
      </c>
      <c r="H9" s="814"/>
      <c r="I9" s="814"/>
      <c r="J9" s="814"/>
      <c r="K9" s="814"/>
      <c r="L9" s="814"/>
      <c r="M9" s="814"/>
      <c r="N9" s="814"/>
      <c r="O9" s="821"/>
      <c r="P9" s="809"/>
      <c r="Q9" s="809"/>
      <c r="R9" s="809"/>
      <c r="S9" s="809"/>
      <c r="T9" s="809"/>
      <c r="U9" s="809"/>
      <c r="V9" s="809"/>
      <c r="W9" s="809"/>
      <c r="X9" s="809"/>
      <c r="Y9" s="809"/>
      <c r="Z9" s="809"/>
      <c r="AA9" s="809"/>
      <c r="AB9" s="809"/>
      <c r="AC9" s="809"/>
      <c r="AD9" s="809"/>
    </row>
    <row r="10" ht="19.5" customHeight="1" spans="1:30">
      <c r="A10" s="809"/>
      <c r="B10" s="809"/>
      <c r="C10" s="809"/>
      <c r="D10" s="809"/>
      <c r="E10" s="809"/>
      <c r="F10" s="815"/>
      <c r="G10" s="816" t="s">
        <v>2</v>
      </c>
      <c r="H10" s="816"/>
      <c r="I10" s="816"/>
      <c r="J10" s="816"/>
      <c r="K10" s="816"/>
      <c r="L10" s="816"/>
      <c r="M10" s="816"/>
      <c r="N10" s="816"/>
      <c r="O10" s="822"/>
      <c r="P10" s="809"/>
      <c r="Q10" s="809"/>
      <c r="R10" s="809"/>
      <c r="S10" s="809"/>
      <c r="T10" s="809"/>
      <c r="U10" s="809"/>
      <c r="V10" s="809"/>
      <c r="W10" s="809"/>
      <c r="X10" s="809"/>
      <c r="Y10" s="809"/>
      <c r="Z10" s="809"/>
      <c r="AA10" s="809"/>
      <c r="AB10" s="809"/>
      <c r="AC10" s="809"/>
      <c r="AD10" s="809"/>
    </row>
    <row r="11" ht="19.5" customHeight="1" spans="1:30">
      <c r="A11" s="809"/>
      <c r="B11" s="809"/>
      <c r="C11" s="809"/>
      <c r="D11" s="809"/>
      <c r="E11" s="809"/>
      <c r="F11" s="815"/>
      <c r="G11" s="816" t="s">
        <v>3</v>
      </c>
      <c r="H11" s="816"/>
      <c r="I11" s="816"/>
      <c r="J11" s="816"/>
      <c r="K11" s="816"/>
      <c r="L11" s="816"/>
      <c r="M11" s="816"/>
      <c r="N11" s="816"/>
      <c r="O11" s="822"/>
      <c r="P11" s="809"/>
      <c r="Q11" s="809"/>
      <c r="R11" s="809"/>
      <c r="S11" s="809"/>
      <c r="T11" s="809"/>
      <c r="U11" s="809"/>
      <c r="V11" s="809"/>
      <c r="W11" s="809"/>
      <c r="X11" s="809"/>
      <c r="Y11" s="809"/>
      <c r="Z11" s="809"/>
      <c r="AA11" s="809"/>
      <c r="AB11" s="809"/>
      <c r="AC11" s="809"/>
      <c r="AD11" s="809"/>
    </row>
    <row r="12" ht="19.5" customHeight="1" spans="1:30">
      <c r="A12" s="809"/>
      <c r="B12" s="809"/>
      <c r="C12" s="809"/>
      <c r="D12" s="809"/>
      <c r="E12" s="809"/>
      <c r="F12" s="815"/>
      <c r="G12" s="816" t="s">
        <v>4</v>
      </c>
      <c r="H12" s="816"/>
      <c r="I12" s="816"/>
      <c r="J12" s="816"/>
      <c r="K12" s="816"/>
      <c r="L12" s="816"/>
      <c r="M12" s="816"/>
      <c r="N12" s="816"/>
      <c r="O12" s="822"/>
      <c r="P12" s="809"/>
      <c r="Q12" s="809"/>
      <c r="R12" s="809"/>
      <c r="S12" s="809"/>
      <c r="T12" s="809"/>
      <c r="U12" s="809"/>
      <c r="V12" s="809"/>
      <c r="W12" s="809"/>
      <c r="X12" s="809"/>
      <c r="Y12" s="809"/>
      <c r="Z12" s="809"/>
      <c r="AA12" s="809"/>
      <c r="AB12" s="809"/>
      <c r="AC12" s="809"/>
      <c r="AD12" s="809"/>
    </row>
    <row r="13" ht="8" customHeight="1" spans="1:30">
      <c r="A13" s="809"/>
      <c r="B13" s="809"/>
      <c r="C13" s="809"/>
      <c r="D13" s="809"/>
      <c r="E13" s="809"/>
      <c r="F13" s="817"/>
      <c r="G13" s="818"/>
      <c r="H13" s="818"/>
      <c r="I13" s="818"/>
      <c r="J13" s="818"/>
      <c r="K13" s="818"/>
      <c r="L13" s="818"/>
      <c r="M13" s="818"/>
      <c r="N13" s="818"/>
      <c r="O13" s="823"/>
      <c r="P13" s="809"/>
      <c r="Q13" s="809"/>
      <c r="R13" s="809"/>
      <c r="S13" s="809"/>
      <c r="T13" s="809"/>
      <c r="U13" s="809"/>
      <c r="V13" s="809"/>
      <c r="W13" s="809"/>
      <c r="X13" s="809"/>
      <c r="Y13" s="809"/>
      <c r="Z13" s="809"/>
      <c r="AA13" s="809"/>
      <c r="AB13" s="809"/>
      <c r="AC13" s="809"/>
      <c r="AD13" s="809"/>
    </row>
    <row r="14" ht="19.5" customHeight="1" spans="1:30">
      <c r="A14" s="809"/>
      <c r="B14" s="809"/>
      <c r="C14" s="809"/>
      <c r="D14" s="809"/>
      <c r="E14" s="809"/>
      <c r="F14" s="815"/>
      <c r="G14" s="816" t="s">
        <v>5</v>
      </c>
      <c r="H14" s="816"/>
      <c r="I14" s="816"/>
      <c r="J14" s="816"/>
      <c r="K14" s="816"/>
      <c r="L14" s="816"/>
      <c r="M14" s="816"/>
      <c r="N14" s="816"/>
      <c r="O14" s="822"/>
      <c r="P14" s="809"/>
      <c r="Q14" s="809"/>
      <c r="R14" s="809"/>
      <c r="S14" s="809"/>
      <c r="T14" s="809"/>
      <c r="U14" s="809"/>
      <c r="V14" s="809"/>
      <c r="W14" s="809"/>
      <c r="X14" s="809"/>
      <c r="Y14" s="809"/>
      <c r="Z14" s="809"/>
      <c r="AA14" s="809"/>
      <c r="AB14" s="809"/>
      <c r="AC14" s="809"/>
      <c r="AD14" s="809"/>
    </row>
    <row r="15" ht="19.5" customHeight="1" spans="1:30">
      <c r="A15" s="809"/>
      <c r="B15" s="809"/>
      <c r="C15" s="809"/>
      <c r="D15" s="809"/>
      <c r="E15" s="809"/>
      <c r="F15" s="819"/>
      <c r="G15" s="820" t="s">
        <v>6</v>
      </c>
      <c r="H15" s="820"/>
      <c r="I15" s="820"/>
      <c r="J15" s="820"/>
      <c r="K15" s="820"/>
      <c r="L15" s="820"/>
      <c r="M15" s="820"/>
      <c r="N15" s="820"/>
      <c r="O15" s="824"/>
      <c r="P15" s="809"/>
      <c r="Q15" s="809"/>
      <c r="R15" s="809"/>
      <c r="S15" s="809"/>
      <c r="T15" s="809"/>
      <c r="U15" s="809"/>
      <c r="V15" s="809"/>
      <c r="W15" s="809"/>
      <c r="X15" s="809"/>
      <c r="Y15" s="809"/>
      <c r="Z15" s="809"/>
      <c r="AA15" s="809"/>
      <c r="AB15" s="809"/>
      <c r="AC15" s="809"/>
      <c r="AD15" s="809"/>
    </row>
    <row r="16" spans="1:30">
      <c r="A16" s="809"/>
      <c r="B16" s="809"/>
      <c r="C16" s="809"/>
      <c r="D16" s="809"/>
      <c r="E16" s="809"/>
      <c r="F16" s="810"/>
      <c r="G16" s="810"/>
      <c r="H16" s="810"/>
      <c r="I16" s="810"/>
      <c r="J16" s="810"/>
      <c r="K16" s="810"/>
      <c r="L16" s="810"/>
      <c r="M16" s="810"/>
      <c r="N16" s="810"/>
      <c r="O16" s="810"/>
      <c r="P16" s="809"/>
      <c r="Q16" s="809"/>
      <c r="R16" s="809"/>
      <c r="S16" s="809"/>
      <c r="T16" s="809"/>
      <c r="U16" s="809"/>
      <c r="V16" s="809"/>
      <c r="W16" s="809"/>
      <c r="X16" s="809"/>
      <c r="Y16" s="809"/>
      <c r="Z16" s="809"/>
      <c r="AA16" s="809"/>
      <c r="AB16" s="809"/>
      <c r="AC16" s="809"/>
      <c r="AD16" s="809"/>
    </row>
    <row r="17" spans="1:30">
      <c r="A17" s="809"/>
      <c r="B17" s="809"/>
      <c r="C17" s="809"/>
      <c r="D17" s="809"/>
      <c r="E17" s="809"/>
      <c r="F17" s="810"/>
      <c r="G17" s="810"/>
      <c r="H17" s="810"/>
      <c r="I17" s="810"/>
      <c r="J17" s="810"/>
      <c r="K17" s="810"/>
      <c r="L17" s="810"/>
      <c r="M17" s="810"/>
      <c r="N17" s="810"/>
      <c r="O17" s="810"/>
      <c r="P17" s="809"/>
      <c r="Q17" s="809"/>
      <c r="R17" s="809"/>
      <c r="S17" s="809"/>
      <c r="T17" s="809"/>
      <c r="U17" s="809"/>
      <c r="V17" s="809"/>
      <c r="W17" s="809"/>
      <c r="X17" s="809"/>
      <c r="Y17" s="809"/>
      <c r="Z17" s="809"/>
      <c r="AA17" s="809"/>
      <c r="AB17" s="809"/>
      <c r="AC17" s="809"/>
      <c r="AD17" s="809"/>
    </row>
    <row r="18" spans="1:30">
      <c r="A18" s="809"/>
      <c r="B18" s="809"/>
      <c r="C18" s="809"/>
      <c r="D18" s="809"/>
      <c r="E18" s="809"/>
      <c r="F18" s="810"/>
      <c r="G18" s="810"/>
      <c r="H18" s="810"/>
      <c r="I18" s="810"/>
      <c r="J18" s="810"/>
      <c r="K18" s="810"/>
      <c r="L18" s="810"/>
      <c r="M18" s="810"/>
      <c r="N18" s="810"/>
      <c r="O18" s="810"/>
      <c r="P18" s="809"/>
      <c r="Q18" s="809"/>
      <c r="R18" s="809"/>
      <c r="S18" s="809"/>
      <c r="T18" s="809"/>
      <c r="U18" s="809"/>
      <c r="V18" s="809"/>
      <c r="W18" s="809"/>
      <c r="X18" s="809"/>
      <c r="Y18" s="809"/>
      <c r="Z18" s="809"/>
      <c r="AA18" s="809"/>
      <c r="AB18" s="809"/>
      <c r="AC18" s="809"/>
      <c r="AD18" s="809"/>
    </row>
    <row r="19" spans="1:30">
      <c r="A19" s="809"/>
      <c r="B19" s="809"/>
      <c r="C19" s="809"/>
      <c r="D19" s="809"/>
      <c r="E19" s="809"/>
      <c r="F19" s="810"/>
      <c r="G19" s="810"/>
      <c r="H19" s="810"/>
      <c r="I19" s="810"/>
      <c r="J19" s="810"/>
      <c r="K19" s="810"/>
      <c r="L19" s="810"/>
      <c r="M19" s="810"/>
      <c r="N19" s="810"/>
      <c r="O19" s="810"/>
      <c r="P19" s="809"/>
      <c r="Q19" s="809"/>
      <c r="R19" s="809"/>
      <c r="S19" s="809"/>
      <c r="T19" s="809"/>
      <c r="U19" s="809"/>
      <c r="V19" s="809"/>
      <c r="W19" s="809"/>
      <c r="X19" s="809"/>
      <c r="Y19" s="809"/>
      <c r="Z19" s="809"/>
      <c r="AA19" s="809"/>
      <c r="AB19" s="809"/>
      <c r="AC19" s="809"/>
      <c r="AD19" s="809"/>
    </row>
    <row r="20" spans="1:30">
      <c r="A20" s="809"/>
      <c r="B20" s="809"/>
      <c r="C20" s="809"/>
      <c r="D20" s="809"/>
      <c r="E20" s="809"/>
      <c r="F20" s="810"/>
      <c r="G20" s="810"/>
      <c r="H20" s="810"/>
      <c r="I20" s="810"/>
      <c r="J20" s="810"/>
      <c r="K20" s="810"/>
      <c r="L20" s="810"/>
      <c r="M20" s="810"/>
      <c r="N20" s="810"/>
      <c r="O20" s="810"/>
      <c r="P20" s="809"/>
      <c r="Q20" s="809"/>
      <c r="R20" s="809"/>
      <c r="S20" s="809"/>
      <c r="T20" s="809"/>
      <c r="U20" s="809"/>
      <c r="V20" s="809"/>
      <c r="W20" s="809"/>
      <c r="X20" s="809"/>
      <c r="Y20" s="809"/>
      <c r="Z20" s="809"/>
      <c r="AA20" s="809"/>
      <c r="AB20" s="809"/>
      <c r="AC20" s="809"/>
      <c r="AD20" s="809"/>
    </row>
    <row r="21" spans="1:30">
      <c r="A21" s="809"/>
      <c r="B21" s="809"/>
      <c r="C21" s="809"/>
      <c r="D21" s="809"/>
      <c r="E21" s="809"/>
      <c r="F21" s="809"/>
      <c r="G21" s="809"/>
      <c r="H21" s="809"/>
      <c r="I21" s="809"/>
      <c r="J21" s="809"/>
      <c r="K21" s="809"/>
      <c r="L21" s="809"/>
      <c r="M21" s="809"/>
      <c r="N21" s="809"/>
      <c r="O21" s="809"/>
      <c r="P21" s="809"/>
      <c r="Q21" s="809"/>
      <c r="R21" s="809"/>
      <c r="S21" s="809"/>
      <c r="T21" s="809"/>
      <c r="U21" s="809"/>
      <c r="V21" s="809"/>
      <c r="W21" s="809"/>
      <c r="X21" s="809"/>
      <c r="Y21" s="809"/>
      <c r="Z21" s="809"/>
      <c r="AA21" s="809"/>
      <c r="AB21" s="809"/>
      <c r="AC21" s="809"/>
      <c r="AD21" s="809"/>
    </row>
    <row r="22" spans="1:30">
      <c r="A22" s="809"/>
      <c r="B22" s="809"/>
      <c r="C22" s="809"/>
      <c r="D22" s="809"/>
      <c r="E22" s="809"/>
      <c r="F22" s="809"/>
      <c r="G22" s="809"/>
      <c r="H22" s="809"/>
      <c r="I22" s="809"/>
      <c r="J22" s="809"/>
      <c r="K22" s="809"/>
      <c r="L22" s="809"/>
      <c r="M22" s="809"/>
      <c r="N22" s="809"/>
      <c r="O22" s="809"/>
      <c r="P22" s="809"/>
      <c r="Q22" s="809"/>
      <c r="R22" s="809"/>
      <c r="S22" s="809"/>
      <c r="T22" s="809"/>
      <c r="U22" s="809"/>
      <c r="V22" s="809"/>
      <c r="W22" s="809"/>
      <c r="X22" s="809"/>
      <c r="Y22" s="809"/>
      <c r="Z22" s="809"/>
      <c r="AA22" s="809"/>
      <c r="AB22" s="809"/>
      <c r="AC22" s="809"/>
      <c r="AD22" s="809"/>
    </row>
    <row r="23" spans="1:30">
      <c r="A23" s="809"/>
      <c r="B23" s="809"/>
      <c r="C23" s="809"/>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row>
    <row r="24" spans="1:30">
      <c r="A24" s="809"/>
      <c r="B24" s="809"/>
      <c r="C24" s="809"/>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row>
    <row r="25" spans="1:30">
      <c r="A25" s="809"/>
      <c r="B25" s="809"/>
      <c r="C25" s="809"/>
      <c r="D25" s="809"/>
      <c r="E25" s="809"/>
      <c r="F25" s="809"/>
      <c r="G25" s="809"/>
      <c r="H25" s="809"/>
      <c r="I25" s="809"/>
      <c r="J25" s="809"/>
      <c r="K25" s="809"/>
      <c r="L25" s="809"/>
      <c r="M25" s="809"/>
      <c r="N25" s="809"/>
      <c r="O25" s="809"/>
      <c r="P25" s="809"/>
      <c r="Q25" s="809"/>
      <c r="R25" s="809"/>
      <c r="S25" s="809"/>
      <c r="T25" s="809"/>
      <c r="U25" s="809"/>
      <c r="V25" s="809"/>
      <c r="W25" s="809"/>
      <c r="X25" s="809"/>
      <c r="Y25" s="809"/>
      <c r="Z25" s="809"/>
      <c r="AA25" s="809"/>
      <c r="AB25" s="809"/>
      <c r="AC25" s="809"/>
      <c r="AD25" s="809"/>
    </row>
    <row r="26" spans="1:30">
      <c r="A26" s="809"/>
      <c r="B26" s="809"/>
      <c r="C26" s="809"/>
      <c r="D26" s="809"/>
      <c r="E26" s="809"/>
      <c r="F26" s="809"/>
      <c r="G26" s="809"/>
      <c r="H26" s="809"/>
      <c r="I26" s="809"/>
      <c r="J26" s="809"/>
      <c r="K26" s="809"/>
      <c r="L26" s="809"/>
      <c r="M26" s="809"/>
      <c r="N26" s="809"/>
      <c r="O26" s="809"/>
      <c r="P26" s="809"/>
      <c r="Q26" s="809"/>
      <c r="R26" s="809"/>
      <c r="S26" s="809"/>
      <c r="T26" s="809"/>
      <c r="U26" s="809"/>
      <c r="V26" s="809"/>
      <c r="W26" s="809"/>
      <c r="X26" s="809"/>
      <c r="Y26" s="809"/>
      <c r="Z26" s="809"/>
      <c r="AA26" s="809"/>
      <c r="AB26" s="809"/>
      <c r="AC26" s="809"/>
      <c r="AD26" s="809"/>
    </row>
    <row r="27" spans="1:30">
      <c r="A27" s="809"/>
      <c r="B27" s="809"/>
      <c r="C27" s="809"/>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09"/>
      <c r="AC27" s="809"/>
      <c r="AD27" s="809"/>
    </row>
    <row r="28" spans="1:30">
      <c r="A28" s="809"/>
      <c r="B28" s="809"/>
      <c r="C28" s="809"/>
      <c r="D28" s="809"/>
      <c r="E28" s="809"/>
      <c r="F28" s="809"/>
      <c r="G28" s="809"/>
      <c r="H28" s="809"/>
      <c r="I28" s="809"/>
      <c r="J28" s="809"/>
      <c r="K28" s="809"/>
      <c r="L28" s="809"/>
      <c r="M28" s="809"/>
      <c r="N28" s="809"/>
      <c r="O28" s="809"/>
      <c r="P28" s="809"/>
      <c r="Q28" s="809"/>
      <c r="R28" s="809"/>
      <c r="S28" s="809"/>
      <c r="T28" s="809"/>
      <c r="U28" s="809"/>
      <c r="V28" s="809"/>
      <c r="W28" s="809"/>
      <c r="X28" s="809"/>
      <c r="Y28" s="809"/>
      <c r="Z28" s="809"/>
      <c r="AA28" s="809"/>
      <c r="AB28" s="809"/>
      <c r="AC28" s="809"/>
      <c r="AD28" s="809"/>
    </row>
    <row r="29" spans="1:30">
      <c r="A29" s="809"/>
      <c r="B29" s="809"/>
      <c r="C29" s="809"/>
      <c r="D29" s="809"/>
      <c r="E29" s="809"/>
      <c r="F29" s="809"/>
      <c r="G29" s="809"/>
      <c r="H29" s="809"/>
      <c r="I29" s="809"/>
      <c r="J29" s="809"/>
      <c r="K29" s="809"/>
      <c r="L29" s="809"/>
      <c r="M29" s="809"/>
      <c r="N29" s="809"/>
      <c r="O29" s="809"/>
      <c r="P29" s="809"/>
      <c r="Q29" s="809"/>
      <c r="R29" s="809"/>
      <c r="S29" s="809"/>
      <c r="T29" s="809"/>
      <c r="U29" s="809"/>
      <c r="V29" s="809"/>
      <c r="W29" s="809"/>
      <c r="X29" s="809"/>
      <c r="Y29" s="809"/>
      <c r="Z29" s="809"/>
      <c r="AA29" s="809"/>
      <c r="AB29" s="809"/>
      <c r="AC29" s="809"/>
      <c r="AD29" s="809"/>
    </row>
    <row r="30" spans="1:30">
      <c r="A30" s="809"/>
      <c r="B30" s="809"/>
      <c r="C30" s="809"/>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row>
    <row r="31" spans="1:30">
      <c r="A31" s="809"/>
      <c r="B31" s="809"/>
      <c r="C31" s="809"/>
      <c r="D31" s="809"/>
      <c r="E31" s="809"/>
      <c r="F31" s="809"/>
      <c r="G31" s="809"/>
      <c r="H31" s="809"/>
      <c r="I31" s="809"/>
      <c r="J31" s="809"/>
      <c r="K31" s="809"/>
      <c r="L31" s="809"/>
      <c r="M31" s="809"/>
      <c r="N31" s="809"/>
      <c r="O31" s="809"/>
      <c r="P31" s="809"/>
      <c r="Q31" s="809"/>
      <c r="R31" s="809"/>
      <c r="S31" s="809"/>
      <c r="T31" s="809"/>
      <c r="U31" s="809"/>
      <c r="V31" s="809"/>
      <c r="W31" s="809"/>
      <c r="X31" s="809"/>
      <c r="Y31" s="809"/>
      <c r="Z31" s="809"/>
      <c r="AA31" s="809"/>
      <c r="AB31" s="809"/>
      <c r="AC31" s="809"/>
      <c r="AD31" s="809"/>
    </row>
  </sheetData>
  <sheetProtection password="CED0" sheet="1" objects="1" scenarios="1"/>
  <mergeCells count="8">
    <mergeCell ref="G8:N8"/>
    <mergeCell ref="G9:N9"/>
    <mergeCell ref="G10:N10"/>
    <mergeCell ref="G11:N11"/>
    <mergeCell ref="G12:N12"/>
    <mergeCell ref="G13:N13"/>
    <mergeCell ref="G14:N14"/>
    <mergeCell ref="G15:N15"/>
  </mergeCells>
  <pageMargins left="0.7" right="0.7" top="0.75" bottom="0.75" header="0.3" footer="0.3"/>
  <pageSetup paperSize="9" orientation="portrait"/>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outlinePr summaryBelow="0" summaryRight="0"/>
  </sheetPr>
  <dimension ref="A1:O1028"/>
  <sheetViews>
    <sheetView showGridLines="0" showRowColHeaders="0" tabSelected="1" zoomScale="90" zoomScaleNormal="90" zoomScaleSheetLayoutView="90" workbookViewId="0">
      <selection activeCell="A1" sqref="A1"/>
    </sheetView>
  </sheetViews>
  <sheetFormatPr defaultColWidth="14.4545454545455" defaultRowHeight="15" customHeight="1"/>
  <cols>
    <col min="1" max="1" width="34" style="1" customWidth="1"/>
    <col min="2" max="2" width="2.09090909090909" style="2" customWidth="1"/>
    <col min="3" max="3" width="3.54545454545455" style="3" customWidth="1"/>
    <col min="4" max="4" width="9.27272727272727" style="3" customWidth="1"/>
    <col min="5" max="5" width="34.0909090909091" style="3" customWidth="1"/>
    <col min="6" max="6" width="10.6363636363636" style="4" customWidth="1"/>
    <col min="7" max="7" width="6.63636363636364" style="4" customWidth="1"/>
    <col min="8" max="8" width="10.6363636363636" style="4" customWidth="1"/>
    <col min="9" max="9" width="6.63636363636364" style="4" customWidth="1"/>
    <col min="10" max="10" width="10.6363636363636" style="4" customWidth="1"/>
    <col min="11" max="11" width="6.63636363636364" style="4" customWidth="1"/>
    <col min="12" max="13" width="9.72727272727273" style="3" customWidth="1"/>
    <col min="14" max="14" width="18.2727272727273" style="3" customWidth="1"/>
    <col min="15" max="15" width="3.09090909090909" style="3" customWidth="1"/>
    <col min="16" max="27" width="8.72727272727273" style="3" customWidth="1"/>
    <col min="28" max="16384" width="14.4545454545455" style="3"/>
  </cols>
  <sheetData>
    <row r="1" ht="14.25" customHeight="1" spans="1:1">
      <c r="A1" s="5"/>
    </row>
    <row r="2" ht="14.25" customHeight="1" spans="1:5">
      <c r="A2" s="5"/>
      <c r="C2" s="6" t="s">
        <v>498</v>
      </c>
      <c r="D2" s="7"/>
      <c r="E2" s="8"/>
    </row>
    <row r="3" ht="14.25" customHeight="1" spans="1:1">
      <c r="A3" s="5"/>
    </row>
    <row r="4" ht="14.25" customHeight="1" spans="1:1">
      <c r="A4" s="5"/>
    </row>
    <row r="5" ht="14.25" customHeight="1" spans="1:1">
      <c r="A5" s="5"/>
    </row>
    <row r="6" ht="14.25" customHeight="1" spans="1:15">
      <c r="A6" s="5"/>
      <c r="C6" s="9" t="s">
        <v>1</v>
      </c>
      <c r="D6" s="9"/>
      <c r="E6" s="9"/>
      <c r="F6" s="9"/>
      <c r="G6" s="9"/>
      <c r="H6" s="9"/>
      <c r="I6" s="9"/>
      <c r="J6" s="9"/>
      <c r="K6" s="9"/>
      <c r="L6" s="9"/>
      <c r="M6" s="9"/>
      <c r="N6" s="9"/>
      <c r="O6" s="9"/>
    </row>
    <row r="7" ht="14.25" customHeight="1" spans="1:15">
      <c r="A7" s="5"/>
      <c r="C7" s="9" t="s">
        <v>345</v>
      </c>
      <c r="D7" s="9"/>
      <c r="E7" s="9"/>
      <c r="F7" s="9"/>
      <c r="G7" s="9"/>
      <c r="H7" s="9"/>
      <c r="I7" s="9"/>
      <c r="J7" s="9"/>
      <c r="K7" s="9"/>
      <c r="L7" s="9"/>
      <c r="M7" s="9"/>
      <c r="N7" s="9"/>
      <c r="O7" s="9"/>
    </row>
    <row r="8" ht="14.25" customHeight="1" spans="1:15">
      <c r="A8" s="5"/>
      <c r="C8" s="9" t="s">
        <v>499</v>
      </c>
      <c r="D8" s="9"/>
      <c r="E8" s="9"/>
      <c r="F8" s="9"/>
      <c r="G8" s="9"/>
      <c r="H8" s="9"/>
      <c r="I8" s="9"/>
      <c r="J8" s="9"/>
      <c r="K8" s="9"/>
      <c r="L8" s="9"/>
      <c r="M8" s="9"/>
      <c r="N8" s="9"/>
      <c r="O8" s="9"/>
    </row>
    <row r="9" ht="14" spans="1:1">
      <c r="A9" s="5"/>
    </row>
    <row r="10" ht="18.75" customHeight="1" spans="1:15">
      <c r="A10" s="5"/>
      <c r="C10" s="10" t="s">
        <v>500</v>
      </c>
      <c r="D10" s="11"/>
      <c r="E10" s="11"/>
      <c r="F10" s="12"/>
      <c r="G10" s="12"/>
      <c r="H10" s="12"/>
      <c r="I10" s="12"/>
      <c r="J10" s="12"/>
      <c r="K10" s="12"/>
      <c r="L10" s="11"/>
      <c r="M10" s="11"/>
      <c r="N10" s="11"/>
      <c r="O10" s="44"/>
    </row>
    <row r="11" ht="14.25" customHeight="1" spans="1:15">
      <c r="A11" s="5"/>
      <c r="C11" s="13"/>
      <c r="D11" s="14"/>
      <c r="E11" s="14"/>
      <c r="F11" s="15"/>
      <c r="G11" s="15"/>
      <c r="H11" s="15"/>
      <c r="I11" s="15"/>
      <c r="J11" s="15"/>
      <c r="K11" s="15"/>
      <c r="L11" s="14"/>
      <c r="M11" s="14"/>
      <c r="N11" s="14"/>
      <c r="O11" s="45"/>
    </row>
    <row r="12" ht="14.25" customHeight="1" spans="1:15">
      <c r="A12" s="5"/>
      <c r="C12" s="16"/>
      <c r="D12" s="17" t="s">
        <v>10</v>
      </c>
      <c r="E12" s="835" t="s">
        <v>280</v>
      </c>
      <c r="F12" s="836" t="s">
        <v>273</v>
      </c>
      <c r="G12" s="20"/>
      <c r="H12" s="20"/>
      <c r="I12" s="20"/>
      <c r="J12" s="20"/>
      <c r="K12" s="46"/>
      <c r="L12" s="18" t="s">
        <v>227</v>
      </c>
      <c r="M12" s="18" t="s">
        <v>228</v>
      </c>
      <c r="N12" s="18" t="s">
        <v>267</v>
      </c>
      <c r="O12" s="45"/>
    </row>
    <row r="13" ht="14.25" customHeight="1" spans="1:15">
      <c r="A13" s="5"/>
      <c r="C13" s="16"/>
      <c r="D13" s="21"/>
      <c r="E13" s="22"/>
      <c r="F13" s="19">
        <v>1</v>
      </c>
      <c r="G13" s="23"/>
      <c r="H13" s="24">
        <v>2</v>
      </c>
      <c r="I13" s="23"/>
      <c r="J13" s="24">
        <v>3</v>
      </c>
      <c r="K13" s="23"/>
      <c r="L13" s="22"/>
      <c r="M13" s="22"/>
      <c r="N13" s="22"/>
      <c r="O13" s="45"/>
    </row>
    <row r="14" ht="14.25" customHeight="1" spans="1:15">
      <c r="A14" s="5"/>
      <c r="C14" s="16"/>
      <c r="D14" s="25"/>
      <c r="E14" s="26"/>
      <c r="F14" s="27" t="s">
        <v>230</v>
      </c>
      <c r="G14" s="27" t="s">
        <v>231</v>
      </c>
      <c r="H14" s="27" t="s">
        <v>230</v>
      </c>
      <c r="I14" s="27" t="s">
        <v>231</v>
      </c>
      <c r="J14" s="27" t="s">
        <v>230</v>
      </c>
      <c r="K14" s="27" t="s">
        <v>231</v>
      </c>
      <c r="L14" s="26"/>
      <c r="M14" s="26"/>
      <c r="N14" s="26"/>
      <c r="O14" s="45"/>
    </row>
    <row r="15" ht="14.25" customHeight="1" spans="1:15">
      <c r="A15" s="5"/>
      <c r="C15" s="16"/>
      <c r="D15" s="28">
        <v>1</v>
      </c>
      <c r="E15" s="29" t="s">
        <v>501</v>
      </c>
      <c r="F15" s="30"/>
      <c r="G15" s="31" t="str">
        <f>IF(F15="Tidak Ada","1",IF(F15="Ada","4",""))</f>
        <v/>
      </c>
      <c r="H15" s="30"/>
      <c r="I15" s="31" t="str">
        <f>IF(H15="Tidak Ada","1",IF(H15="Ada","4",""))</f>
        <v/>
      </c>
      <c r="J15" s="30"/>
      <c r="K15" s="31" t="str">
        <f>IF(J15="Tidak Ada","1",IF(J15="Ada","4",""))</f>
        <v/>
      </c>
      <c r="L15" s="47" t="str">
        <f>IFERROR(SUM($G15+$I15+$K15),"")</f>
        <v/>
      </c>
      <c r="M15" s="47" t="str">
        <f>IFERROR(SUM($L15/3),"")</f>
        <v/>
      </c>
      <c r="N15" s="48" t="s">
        <v>385</v>
      </c>
      <c r="O15" s="45"/>
    </row>
    <row r="16" ht="14.25" customHeight="1" spans="1:15">
      <c r="A16" s="5"/>
      <c r="C16" s="16"/>
      <c r="D16" s="32">
        <v>2</v>
      </c>
      <c r="E16" s="29" t="s">
        <v>502</v>
      </c>
      <c r="F16" s="30"/>
      <c r="G16" s="31" t="str">
        <f>IF(F16="Tidak Ada","1",IF(F16="Ada","4",""))</f>
        <v/>
      </c>
      <c r="H16" s="30"/>
      <c r="I16" s="31" t="str">
        <f>IF(H16="Tidak Ada","1",IF(H16="Ada","4",""))</f>
        <v/>
      </c>
      <c r="J16" s="30"/>
      <c r="K16" s="31" t="str">
        <f>IF(J16="Tidak Ada","1",IF(J16="Ada","4",""))</f>
        <v/>
      </c>
      <c r="L16" s="47" t="str">
        <f t="shared" ref="L16:L18" si="0">IFERROR(SUM($G16+$I16+$K16),"")</f>
        <v/>
      </c>
      <c r="M16" s="47" t="str">
        <f t="shared" ref="M16:M18" si="1">IFERROR(SUM($L16/3),"")</f>
        <v/>
      </c>
      <c r="N16" s="22"/>
      <c r="O16" s="45"/>
    </row>
    <row r="17" ht="14" spans="1:15">
      <c r="A17" s="5"/>
      <c r="C17" s="16"/>
      <c r="D17" s="32">
        <v>3</v>
      </c>
      <c r="E17" s="33" t="s">
        <v>503</v>
      </c>
      <c r="F17" s="34"/>
      <c r="G17" s="35" t="str">
        <f>IF(F17="Tidak Ada","1",IF(F17="1 tahun sekali","2",IF(F17="6 bulan sekali","3",IF(F17="1 atau 3 bulan sekali","4",""))))</f>
        <v/>
      </c>
      <c r="H17" s="34"/>
      <c r="I17" s="35" t="str">
        <f>IF(H17="Tidak Ada","1",IF(H17="1 tahun sekali","2",IF(H17="6 bulan sekali","3",IF(H17="1 atau 3 bulan sekali","4",""))))</f>
        <v/>
      </c>
      <c r="J17" s="34"/>
      <c r="K17" s="35" t="str">
        <f>IF(J17="Tidak Ada","1",IF(J17="1 tahun sekali","2",IF(J17="6 bulan sekali","3",IF(J17="1 atau 3 bulan sekali","4",""))))</f>
        <v/>
      </c>
      <c r="L17" s="47" t="str">
        <f t="shared" si="0"/>
        <v/>
      </c>
      <c r="M17" s="47" t="str">
        <f t="shared" si="1"/>
        <v/>
      </c>
      <c r="N17" s="22"/>
      <c r="O17" s="45"/>
    </row>
    <row r="18" ht="14" spans="1:15">
      <c r="A18" s="5"/>
      <c r="C18" s="16"/>
      <c r="D18" s="32">
        <v>4</v>
      </c>
      <c r="E18" s="33" t="s">
        <v>504</v>
      </c>
      <c r="F18" s="34"/>
      <c r="G18" s="35" t="str">
        <f>IF(F18="Jika komposisi kepengurusan Mabigus hanya terdiri dari Ketua dan Sekretaris","1",IF(F18="Jika komposisi kepengurusan Mabigus hanya terdiri dari Ketua, Wakil Ketua  dan Sekretaris","2",IF(F18="Jika komposisi kepengurusan Mabigus hanya terdiri dari Ketua, Wakil Ketua, Sekretaris dan Anggota","3",IF(F18="Jika komposisi kepengurusan Mabigus  terdiri dari Ketua, Wakil Ketua, Sekretaris dan Anggota dengan melibatkan Tokoh Masyarakat dan Orang Tua","4",""))))</f>
        <v/>
      </c>
      <c r="H18" s="34"/>
      <c r="I18" s="35" t="str">
        <f>IF(H18="Jika komposisi kepengurusan Mabigus hanya terdiri dari Ketua dan Sekretaris","1",IF(H18="Jika komposisi kepengurusan Mabigus hanya terdiri dari Ketua, Wakil Ketua  dan Sekretaris","2",IF(H18="Jika komposisi kepengurusan Mabigus hanya terdiri dari Ketua, Wakil Ketua, Sekretaris dan Anggota","3",IF(H18="Jika komposisi kepengurusan Mabigus  terdiri dari Ketua, Wakil Ketua, Sekretaris dan Anggota dengan melibatkan Tokoh Masyarakat dan Orang Tua","4",""))))</f>
        <v/>
      </c>
      <c r="J18" s="34"/>
      <c r="K18" s="35" t="str">
        <f>IF(J18="Jika komposisi kepengurusan Mabigus hanya terdiri dari Ketua dan Sekretaris","1",IF(J18="Jika komposisi kepengurusan Mabigus hanya terdiri dari Ketua, Wakil Ketua  dan Sekretaris","2",IF(J18="Jika komposisi kepengurusan Mabigus hanya terdiri dari Ketua, Wakil Ketua, Sekretaris dan Anggota","3",IF(J18="Jika komposisi kepengurusan Mabigus  terdiri dari Ketua, Wakil Ketua, Sekretaris dan Anggota dengan melibatkan Tokoh Masyarakat dan Orang Tua","4",""))))</f>
        <v/>
      </c>
      <c r="L18" s="47" t="str">
        <f t="shared" si="0"/>
        <v/>
      </c>
      <c r="M18" s="47" t="str">
        <f t="shared" si="1"/>
        <v/>
      </c>
      <c r="N18" s="22"/>
      <c r="O18" s="45"/>
    </row>
    <row r="19" ht="14.25" customHeight="1" spans="1:15">
      <c r="A19" s="5"/>
      <c r="C19" s="16"/>
      <c r="D19" s="33"/>
      <c r="E19" s="33"/>
      <c r="F19" s="36"/>
      <c r="G19" s="36"/>
      <c r="H19" s="36"/>
      <c r="I19" s="36"/>
      <c r="J19" s="36"/>
      <c r="K19" s="49" t="s">
        <v>243</v>
      </c>
      <c r="L19" s="50"/>
      <c r="M19" s="51">
        <f>SUM($M15:$M18)</f>
        <v>0</v>
      </c>
      <c r="N19" s="26"/>
      <c r="O19" s="45"/>
    </row>
    <row r="20" ht="14.25" customHeight="1" spans="1:15">
      <c r="A20" s="5"/>
      <c r="C20" s="37"/>
      <c r="D20" s="38"/>
      <c r="E20" s="38"/>
      <c r="F20" s="39"/>
      <c r="G20" s="39"/>
      <c r="H20" s="39"/>
      <c r="I20" s="39"/>
      <c r="J20" s="39"/>
      <c r="K20" s="39"/>
      <c r="L20" s="38"/>
      <c r="M20" s="52"/>
      <c r="N20" s="38"/>
      <c r="O20" s="53"/>
    </row>
    <row r="21" ht="15.75" customHeight="1" spans="1:1">
      <c r="A21" s="5"/>
    </row>
    <row r="22" ht="18" customHeight="1" spans="1:15">
      <c r="A22" s="5"/>
      <c r="C22" s="10" t="s">
        <v>505</v>
      </c>
      <c r="D22" s="11"/>
      <c r="E22" s="11"/>
      <c r="F22" s="12"/>
      <c r="G22" s="12"/>
      <c r="H22" s="12"/>
      <c r="I22" s="12"/>
      <c r="J22" s="12"/>
      <c r="K22" s="12"/>
      <c r="L22" s="11"/>
      <c r="M22" s="11"/>
      <c r="N22" s="11"/>
      <c r="O22" s="44"/>
    </row>
    <row r="23" ht="14.25" customHeight="1" spans="1:15">
      <c r="A23" s="5"/>
      <c r="C23" s="13"/>
      <c r="D23" s="14"/>
      <c r="E23" s="14"/>
      <c r="F23" s="15"/>
      <c r="G23" s="15"/>
      <c r="H23" s="15"/>
      <c r="I23" s="15"/>
      <c r="J23" s="15"/>
      <c r="K23" s="15"/>
      <c r="L23" s="14"/>
      <c r="M23" s="14"/>
      <c r="N23" s="14"/>
      <c r="O23" s="45"/>
    </row>
    <row r="24" ht="14.25" customHeight="1" spans="1:15">
      <c r="A24" s="5"/>
      <c r="C24" s="16"/>
      <c r="D24" s="17" t="s">
        <v>10</v>
      </c>
      <c r="E24" s="835" t="s">
        <v>280</v>
      </c>
      <c r="F24" s="836" t="s">
        <v>273</v>
      </c>
      <c r="G24" s="20"/>
      <c r="H24" s="20"/>
      <c r="I24" s="20"/>
      <c r="J24" s="20"/>
      <c r="K24" s="46"/>
      <c r="L24" s="18" t="s">
        <v>227</v>
      </c>
      <c r="M24" s="18" t="s">
        <v>228</v>
      </c>
      <c r="N24" s="18" t="s">
        <v>267</v>
      </c>
      <c r="O24" s="45"/>
    </row>
    <row r="25" ht="14.25" customHeight="1" spans="1:15">
      <c r="A25" s="5"/>
      <c r="C25" s="16"/>
      <c r="D25" s="21"/>
      <c r="E25" s="22"/>
      <c r="F25" s="19">
        <v>1</v>
      </c>
      <c r="G25" s="23"/>
      <c r="H25" s="24">
        <v>2</v>
      </c>
      <c r="I25" s="23"/>
      <c r="J25" s="24">
        <v>3</v>
      </c>
      <c r="K25" s="23"/>
      <c r="L25" s="22"/>
      <c r="M25" s="22"/>
      <c r="N25" s="22"/>
      <c r="O25" s="45"/>
    </row>
    <row r="26" ht="14.25" customHeight="1" spans="1:15">
      <c r="A26" s="5"/>
      <c r="C26" s="16"/>
      <c r="D26" s="25"/>
      <c r="E26" s="26"/>
      <c r="F26" s="27" t="s">
        <v>230</v>
      </c>
      <c r="G26" s="27" t="s">
        <v>231</v>
      </c>
      <c r="H26" s="27" t="s">
        <v>230</v>
      </c>
      <c r="I26" s="27" t="s">
        <v>231</v>
      </c>
      <c r="J26" s="27" t="s">
        <v>230</v>
      </c>
      <c r="K26" s="27" t="s">
        <v>231</v>
      </c>
      <c r="L26" s="26"/>
      <c r="M26" s="26"/>
      <c r="N26" s="26"/>
      <c r="O26" s="45"/>
    </row>
    <row r="27" ht="14" spans="1:15">
      <c r="A27" s="5"/>
      <c r="C27" s="16"/>
      <c r="D27" s="28">
        <v>1</v>
      </c>
      <c r="E27" s="40" t="s">
        <v>506</v>
      </c>
      <c r="F27" s="34"/>
      <c r="G27" s="35" t="str">
        <f>IF(F27="Tidak Ada","1",IF(F27="50% kondisi sesuai aturan","2",IF(F27="75 % kondisi sesuai aturan","3",IF(F27="100 % kondisi sesuai aturan","4",""))))</f>
        <v/>
      </c>
      <c r="H27" s="34"/>
      <c r="I27" s="35" t="str">
        <f>IF(H27="Tidak Ada","1",IF(H27="50% kondisi sesuai aturan","2",IF(H27="75 % kondisi sesuai aturan","3",IF(H27="100 % kondisi sesuai aturan","4",""))))</f>
        <v/>
      </c>
      <c r="J27" s="34"/>
      <c r="K27" s="35" t="str">
        <f>IF(J27="Tidak Ada","1",IF(J27="50% kondisi sesuai aturan","2",IF(J27="75 % kondisi sesuai aturan","3",IF(J27="100 % kondisi sesuai aturan","4",""))))</f>
        <v/>
      </c>
      <c r="L27" s="47" t="str">
        <f>IFERROR(SUM($G27+$I27+$K27),"")</f>
        <v/>
      </c>
      <c r="M27" s="47" t="str">
        <f>IFERROR(SUM($L27/3),"")</f>
        <v/>
      </c>
      <c r="N27" s="48" t="s">
        <v>507</v>
      </c>
      <c r="O27" s="45"/>
    </row>
    <row r="28" ht="14" spans="1:15">
      <c r="A28" s="5"/>
      <c r="C28" s="16"/>
      <c r="D28" s="32">
        <v>2</v>
      </c>
      <c r="E28" s="40" t="s">
        <v>508</v>
      </c>
      <c r="F28" s="41"/>
      <c r="G28" s="31" t="str">
        <f>IF(F28="Tidak Ada","1",IF(F28="Ada","4",""))</f>
        <v/>
      </c>
      <c r="H28" s="41"/>
      <c r="I28" s="31" t="str">
        <f>IF(H28="Tidak Ada","1",IF(H28="Ada","4",""))</f>
        <v/>
      </c>
      <c r="J28" s="41"/>
      <c r="K28" s="31" t="str">
        <f>IF(J28="Tidak Ada","1",IF(J28="Ada","4",""))</f>
        <v/>
      </c>
      <c r="L28" s="47" t="str">
        <f t="shared" ref="L28:L37" si="2">IFERROR(SUM($G28+$I28+$K28),"")</f>
        <v/>
      </c>
      <c r="M28" s="47" t="str">
        <f t="shared" ref="M28:M37" si="3">IFERROR(SUM($L28/3),"")</f>
        <v/>
      </c>
      <c r="N28" s="22"/>
      <c r="O28" s="45"/>
    </row>
    <row r="29" ht="28" spans="1:15">
      <c r="A29" s="5"/>
      <c r="C29" s="16"/>
      <c r="D29" s="32">
        <v>3</v>
      </c>
      <c r="E29" s="42" t="s">
        <v>509</v>
      </c>
      <c r="F29" s="34"/>
      <c r="G29" s="35" t="str">
        <f>IF(F29="Tidak Ada","1",IF(F29="50% kondisi sesuai aturan","2",IF(F29="75 % kondisi sesuai aturan","3",IF(F29="100 % kondisi sesuai aturan","4",""))))</f>
        <v/>
      </c>
      <c r="H29" s="34"/>
      <c r="I29" s="35" t="str">
        <f>IF(H29="Tidak Ada","1",IF(H29="50% kondisi sesuai aturan","2",IF(H29="75 % kondisi sesuai aturan","3",IF(H29="100 % kondisi sesuai aturan","4",""))))</f>
        <v/>
      </c>
      <c r="J29" s="34"/>
      <c r="K29" s="35" t="str">
        <f>IF(J29="Tidak Ada","1",IF(J29="50% kondisi sesuai aturan","2",IF(J29="75 % kondisi sesuai aturan","3",IF(J29="100 % kondisi sesuai aturan","4",""))))</f>
        <v/>
      </c>
      <c r="L29" s="47" t="str">
        <f t="shared" si="2"/>
        <v/>
      </c>
      <c r="M29" s="47" t="str">
        <f t="shared" si="3"/>
        <v/>
      </c>
      <c r="N29" s="22"/>
      <c r="O29" s="45"/>
    </row>
    <row r="30" ht="14" spans="1:15">
      <c r="A30" s="5"/>
      <c r="C30" s="16"/>
      <c r="D30" s="32">
        <v>4</v>
      </c>
      <c r="E30" s="42" t="s">
        <v>510</v>
      </c>
      <c r="F30" s="41"/>
      <c r="G30" s="31" t="str">
        <f>IF(F30="Tidak Ada","1",IF(F30="Ada","4",""))</f>
        <v/>
      </c>
      <c r="H30" s="41"/>
      <c r="I30" s="31" t="str">
        <f>IF(H30="Tidak Ada","1",IF(H30="Ada","4",""))</f>
        <v/>
      </c>
      <c r="J30" s="41"/>
      <c r="K30" s="31" t="str">
        <f>IF(J30="Tidak Ada","1",IF(J30="Ada","4",""))</f>
        <v/>
      </c>
      <c r="L30" s="47" t="str">
        <f t="shared" si="2"/>
        <v/>
      </c>
      <c r="M30" s="47" t="str">
        <f t="shared" si="3"/>
        <v/>
      </c>
      <c r="N30" s="22"/>
      <c r="O30" s="45"/>
    </row>
    <row r="31" ht="14" spans="1:15">
      <c r="A31" s="5"/>
      <c r="C31" s="16"/>
      <c r="D31" s="32">
        <v>5</v>
      </c>
      <c r="E31" s="42" t="s">
        <v>511</v>
      </c>
      <c r="F31" s="34"/>
      <c r="G31" s="35" t="str">
        <f>IF(F31="Tidak Ada","1",IF(F31="50% kondisi sesuai aturan","2",IF(F31="75 % kondisi sesuai aturan","3",IF(F31="100 % kondisi sesuai aturan","4",""))))</f>
        <v/>
      </c>
      <c r="H31" s="34"/>
      <c r="I31" s="35" t="str">
        <f>IF(H31="Tidak Ada","1",IF(H31="50% kondisi sesuai aturan","2",IF(H31="75 % kondisi sesuai aturan","3",IF(H31="100 % kondisi sesuai aturan","4",""))))</f>
        <v/>
      </c>
      <c r="J31" s="34"/>
      <c r="K31" s="35" t="str">
        <f>IF(J31="Tidak Ada","1",IF(J31="50% kondisi sesuai aturan","2",IF(J31="75 % kondisi sesuai aturan","3",IF(J31="100 % kondisi sesuai aturan","4",""))))</f>
        <v/>
      </c>
      <c r="L31" s="47" t="str">
        <f t="shared" si="2"/>
        <v/>
      </c>
      <c r="M31" s="47" t="str">
        <f t="shared" si="3"/>
        <v/>
      </c>
      <c r="N31" s="54" t="s">
        <v>512</v>
      </c>
      <c r="O31" s="45"/>
    </row>
    <row r="32" ht="14" spans="1:15">
      <c r="A32" s="5"/>
      <c r="C32" s="16"/>
      <c r="D32" s="32">
        <v>6</v>
      </c>
      <c r="E32" s="42" t="s">
        <v>513</v>
      </c>
      <c r="F32" s="41"/>
      <c r="G32" s="31" t="str">
        <f>IF(F32="Tidak Ada","1",IF(F32="Ada","4",""))</f>
        <v/>
      </c>
      <c r="H32" s="41"/>
      <c r="I32" s="31" t="str">
        <f>IF(H32="Tidak Ada","1",IF(H32="Ada","4",""))</f>
        <v/>
      </c>
      <c r="J32" s="41"/>
      <c r="K32" s="31" t="str">
        <f>IF(J32="Tidak Ada","1",IF(J32="Ada","4",""))</f>
        <v/>
      </c>
      <c r="L32" s="47" t="str">
        <f t="shared" si="2"/>
        <v/>
      </c>
      <c r="M32" s="47" t="str">
        <f t="shared" si="3"/>
        <v/>
      </c>
      <c r="N32" s="54"/>
      <c r="O32" s="45"/>
    </row>
    <row r="33" ht="14" spans="1:15">
      <c r="A33" s="5"/>
      <c r="C33" s="16"/>
      <c r="D33" s="32">
        <v>7</v>
      </c>
      <c r="E33" s="42" t="s">
        <v>514</v>
      </c>
      <c r="F33" s="34"/>
      <c r="G33" s="35" t="str">
        <f>IF(F33="Tidak Ada","1",IF(F33="Kegiatan kurang tercatat dengan baik","2",IF(F33="Kegiatan tercatat dengan baik","3",IF(F33="Kegiatan tercatat dengan baik dengan sistem","4",""))))</f>
        <v/>
      </c>
      <c r="H33" s="34"/>
      <c r="I33" s="35" t="str">
        <f>IF(H33="Tidak Ada","1",IF(H33="Kegiatan kurang tercatat dengan baik","2",IF(H33="Kegiatan tercatat dengan baik","3",IF(H33="Kegiatan tercatat dengan baik dengan sistem","4",""))))</f>
        <v/>
      </c>
      <c r="J33" s="34"/>
      <c r="K33" s="35" t="str">
        <f>IF(J33="Tidak Ada","1",IF(J33="Kegiatan kurang tercatat dengan baik","2",IF(J33="Kegiatan tercatat dengan baik","3",IF(J33="Kegiatan tercatat dengan baik dengan sistem","4",""))))</f>
        <v/>
      </c>
      <c r="L33" s="47" t="str">
        <f t="shared" si="2"/>
        <v/>
      </c>
      <c r="M33" s="47" t="str">
        <f t="shared" si="3"/>
        <v/>
      </c>
      <c r="N33" s="54"/>
      <c r="O33" s="45"/>
    </row>
    <row r="34" ht="28" spans="1:15">
      <c r="A34" s="5"/>
      <c r="C34" s="16"/>
      <c r="D34" s="32">
        <v>8</v>
      </c>
      <c r="E34" s="42" t="s">
        <v>515</v>
      </c>
      <c r="F34" s="41"/>
      <c r="G34" s="31" t="str">
        <f>IF(F34="Tidak Ada","1",IF(F34="Ada","4",""))</f>
        <v/>
      </c>
      <c r="H34" s="41"/>
      <c r="I34" s="31" t="str">
        <f>IF(H34="Tidak Ada","1",IF(H34="Ada","4",""))</f>
        <v/>
      </c>
      <c r="J34" s="41"/>
      <c r="K34" s="31" t="str">
        <f>IF(J34="Tidak Ada","1",IF(J34="Ada","4",""))</f>
        <v/>
      </c>
      <c r="L34" s="47" t="str">
        <f t="shared" si="2"/>
        <v/>
      </c>
      <c r="M34" s="47" t="str">
        <f t="shared" si="3"/>
        <v/>
      </c>
      <c r="N34" s="22"/>
      <c r="O34" s="45"/>
    </row>
    <row r="35" ht="14" spans="1:15">
      <c r="A35" s="5"/>
      <c r="C35" s="16"/>
      <c r="D35" s="32">
        <v>9</v>
      </c>
      <c r="E35" s="42" t="s">
        <v>516</v>
      </c>
      <c r="F35" s="41"/>
      <c r="G35" s="31" t="str">
        <f>IF(F35="Tidak Ada","1",IF(F35="Ada","4",""))</f>
        <v/>
      </c>
      <c r="H35" s="41"/>
      <c r="I35" s="31" t="str">
        <f>IF(H35="Tidak Ada","1",IF(H35="Ada","4",""))</f>
        <v/>
      </c>
      <c r="J35" s="41"/>
      <c r="K35" s="31" t="str">
        <f>IF(J35="Tidak Ada","1",IF(J35="Ada","4",""))</f>
        <v/>
      </c>
      <c r="L35" s="47" t="str">
        <f t="shared" si="2"/>
        <v/>
      </c>
      <c r="M35" s="47" t="str">
        <f t="shared" si="3"/>
        <v/>
      </c>
      <c r="N35" s="22"/>
      <c r="O35" s="45"/>
    </row>
    <row r="36" ht="14" spans="1:15">
      <c r="A36" s="5"/>
      <c r="C36" s="16"/>
      <c r="D36" s="32">
        <v>10</v>
      </c>
      <c r="E36" s="42" t="s">
        <v>517</v>
      </c>
      <c r="F36" s="34"/>
      <c r="G36" s="35" t="str">
        <f>IF(F36="Tidak Ada","1",IF(F36="Laporan belum sepenuhnya dilaksanakan sesuai aturan","2",IF(F36="Laporan sepenuhnya dilaksanakan sesuai aturan","3",IF(F36="Laporan sepenuhnya dilaksanakan sesuai aturan, tersimpan dan lengkap","4",""))))</f>
        <v/>
      </c>
      <c r="H36" s="34"/>
      <c r="I36" s="35" t="str">
        <f>IF(H36="Tidak Ada","1",IF(H36="Laporan belum sepenuhnya dilaksanakan sesuai aturan","2",IF(H36="Laporan sepenuhnya dilaksanakan sesuai aturan","3",IF(H36="Laporan sepenuhnya dilaksanakan sesuai aturan, tersimpan dan lengkap","4",""))))</f>
        <v/>
      </c>
      <c r="J36" s="34"/>
      <c r="K36" s="35" t="str">
        <f>IF(J36="Tidak Ada","1",IF(J36="Laporan belum sepenuhnya dilaksanakan sesuai aturan","2",IF(J36="Laporan sepenuhnya dilaksanakan sesuai aturan","3",IF(J36="Laporan sepenuhnya dilaksanakan sesuai aturan, tersimpan dan lengkap","4",""))))</f>
        <v/>
      </c>
      <c r="L36" s="47" t="str">
        <f t="shared" si="2"/>
        <v/>
      </c>
      <c r="M36" s="47" t="str">
        <f t="shared" si="3"/>
        <v/>
      </c>
      <c r="N36" s="22"/>
      <c r="O36" s="45"/>
    </row>
    <row r="37" ht="14" spans="1:15">
      <c r="A37" s="5"/>
      <c r="C37" s="16"/>
      <c r="D37" s="32">
        <v>11</v>
      </c>
      <c r="E37" s="42" t="s">
        <v>518</v>
      </c>
      <c r="F37" s="41"/>
      <c r="G37" s="31" t="str">
        <f>IF(F37="Tidak Ada","1",IF(F37="Ada","4",""))</f>
        <v/>
      </c>
      <c r="H37" s="41"/>
      <c r="I37" s="31" t="str">
        <f>IF(H37="Tidak Ada","1",IF(H37="Ada","4",""))</f>
        <v/>
      </c>
      <c r="J37" s="41"/>
      <c r="K37" s="31" t="str">
        <f>IF(J37="Tidak Ada","1",IF(J37="Ada","4",""))</f>
        <v/>
      </c>
      <c r="L37" s="47" t="str">
        <f t="shared" si="2"/>
        <v/>
      </c>
      <c r="M37" s="47" t="str">
        <f t="shared" si="3"/>
        <v/>
      </c>
      <c r="N37" s="22"/>
      <c r="O37" s="45"/>
    </row>
    <row r="38" ht="14" spans="1:15">
      <c r="A38" s="5"/>
      <c r="C38" s="16"/>
      <c r="D38" s="33"/>
      <c r="E38" s="33"/>
      <c r="F38" s="36"/>
      <c r="G38" s="36"/>
      <c r="H38" s="36"/>
      <c r="I38" s="36"/>
      <c r="J38" s="36"/>
      <c r="K38" s="49" t="s">
        <v>243</v>
      </c>
      <c r="L38" s="50"/>
      <c r="M38" s="51">
        <f>SUM($M27:$M37)</f>
        <v>0</v>
      </c>
      <c r="N38" s="55"/>
      <c r="O38" s="45"/>
    </row>
    <row r="39" ht="14.25" customHeight="1" spans="1:15">
      <c r="A39" s="5"/>
      <c r="C39" s="37"/>
      <c r="D39" s="38"/>
      <c r="E39" s="38"/>
      <c r="F39" s="39"/>
      <c r="G39" s="39"/>
      <c r="H39" s="39"/>
      <c r="I39" s="39"/>
      <c r="J39" s="39"/>
      <c r="K39" s="39"/>
      <c r="L39" s="38"/>
      <c r="M39" s="52"/>
      <c r="N39" s="38"/>
      <c r="O39" s="53"/>
    </row>
    <row r="40" ht="14.25" customHeight="1" spans="1:1">
      <c r="A40" s="5"/>
    </row>
    <row r="41" ht="19.5" customHeight="1" spans="1:15">
      <c r="A41" s="5"/>
      <c r="C41" s="10" t="s">
        <v>519</v>
      </c>
      <c r="D41" s="11"/>
      <c r="E41" s="11"/>
      <c r="F41" s="12"/>
      <c r="G41" s="12"/>
      <c r="H41" s="12"/>
      <c r="I41" s="12"/>
      <c r="J41" s="12"/>
      <c r="K41" s="12"/>
      <c r="L41" s="11"/>
      <c r="M41" s="11"/>
      <c r="N41" s="11"/>
      <c r="O41" s="44"/>
    </row>
    <row r="42" ht="14.25" customHeight="1" spans="1:15">
      <c r="A42" s="5"/>
      <c r="C42" s="13"/>
      <c r="D42" s="14"/>
      <c r="E42" s="14"/>
      <c r="F42" s="15"/>
      <c r="G42" s="15"/>
      <c r="H42" s="15"/>
      <c r="I42" s="15"/>
      <c r="J42" s="15"/>
      <c r="K42" s="15"/>
      <c r="L42" s="14"/>
      <c r="M42" s="14"/>
      <c r="N42" s="14"/>
      <c r="O42" s="45"/>
    </row>
    <row r="43" ht="14.25" customHeight="1" spans="1:15">
      <c r="A43" s="5"/>
      <c r="C43" s="16"/>
      <c r="D43" s="17" t="s">
        <v>10</v>
      </c>
      <c r="E43" s="835" t="s">
        <v>280</v>
      </c>
      <c r="F43" s="836" t="s">
        <v>273</v>
      </c>
      <c r="G43" s="20"/>
      <c r="H43" s="20"/>
      <c r="I43" s="20"/>
      <c r="J43" s="20"/>
      <c r="K43" s="46"/>
      <c r="L43" s="18" t="s">
        <v>227</v>
      </c>
      <c r="M43" s="18" t="s">
        <v>228</v>
      </c>
      <c r="N43" s="18" t="s">
        <v>267</v>
      </c>
      <c r="O43" s="45"/>
    </row>
    <row r="44" ht="14.25" customHeight="1" spans="1:15">
      <c r="A44" s="5"/>
      <c r="C44" s="16"/>
      <c r="D44" s="21"/>
      <c r="E44" s="22"/>
      <c r="F44" s="19">
        <v>1</v>
      </c>
      <c r="G44" s="23"/>
      <c r="H44" s="24">
        <v>2</v>
      </c>
      <c r="I44" s="23"/>
      <c r="J44" s="24">
        <v>3</v>
      </c>
      <c r="K44" s="23"/>
      <c r="L44" s="22"/>
      <c r="M44" s="22"/>
      <c r="N44" s="22"/>
      <c r="O44" s="45"/>
    </row>
    <row r="45" ht="14.25" customHeight="1" spans="1:15">
      <c r="A45" s="5"/>
      <c r="C45" s="16"/>
      <c r="D45" s="25"/>
      <c r="E45" s="26"/>
      <c r="F45" s="27" t="s">
        <v>230</v>
      </c>
      <c r="G45" s="27" t="s">
        <v>231</v>
      </c>
      <c r="H45" s="27" t="s">
        <v>230</v>
      </c>
      <c r="I45" s="27" t="s">
        <v>231</v>
      </c>
      <c r="J45" s="27" t="s">
        <v>230</v>
      </c>
      <c r="K45" s="27" t="s">
        <v>231</v>
      </c>
      <c r="L45" s="26"/>
      <c r="M45" s="26"/>
      <c r="N45" s="26"/>
      <c r="O45" s="45"/>
    </row>
    <row r="46" ht="14.25" customHeight="1" spans="1:15">
      <c r="A46" s="5"/>
      <c r="C46" s="16"/>
      <c r="D46" s="28">
        <v>1</v>
      </c>
      <c r="E46" s="29" t="s">
        <v>520</v>
      </c>
      <c r="F46" s="30"/>
      <c r="G46" s="31" t="str">
        <f t="shared" ref="G46:G49" si="4">IF(F46="Tidak Ada","1",IF(F46="Ada","4",""))</f>
        <v/>
      </c>
      <c r="H46" s="30"/>
      <c r="I46" s="31" t="str">
        <f t="shared" ref="I46:I49" si="5">IF(H46="Tidak Ada","1",IF(H46="Ada","4",""))</f>
        <v/>
      </c>
      <c r="J46" s="30"/>
      <c r="K46" s="31" t="str">
        <f t="shared" ref="K46:K49" si="6">IF(J46="Tidak Ada","1",IF(J46="Ada","4",""))</f>
        <v/>
      </c>
      <c r="L46" s="47" t="str">
        <f t="shared" ref="L46:L49" si="7">IFERROR(SUM($G46+$I46+$K46),"")</f>
        <v/>
      </c>
      <c r="M46" s="47" t="str">
        <f t="shared" ref="M46:M49" si="8">IFERROR(SUM($L46/3),"")</f>
        <v/>
      </c>
      <c r="N46" s="48" t="s">
        <v>521</v>
      </c>
      <c r="O46" s="45"/>
    </row>
    <row r="47" ht="14.25" customHeight="1" spans="1:15">
      <c r="A47" s="5"/>
      <c r="C47" s="16"/>
      <c r="D47" s="32">
        <v>2</v>
      </c>
      <c r="E47" s="29" t="s">
        <v>522</v>
      </c>
      <c r="F47" s="30"/>
      <c r="G47" s="31" t="str">
        <f t="shared" si="4"/>
        <v/>
      </c>
      <c r="H47" s="30"/>
      <c r="I47" s="31" t="str">
        <f t="shared" si="5"/>
        <v/>
      </c>
      <c r="J47" s="30"/>
      <c r="K47" s="31" t="str">
        <f t="shared" si="6"/>
        <v/>
      </c>
      <c r="L47" s="47" t="str">
        <f t="shared" si="7"/>
        <v/>
      </c>
      <c r="M47" s="47" t="str">
        <f t="shared" si="8"/>
        <v/>
      </c>
      <c r="N47" s="22"/>
      <c r="O47" s="45"/>
    </row>
    <row r="48" ht="14.25" customHeight="1" spans="1:15">
      <c r="A48" s="5"/>
      <c r="C48" s="16"/>
      <c r="D48" s="32">
        <v>3</v>
      </c>
      <c r="E48" s="33" t="s">
        <v>523</v>
      </c>
      <c r="F48" s="30"/>
      <c r="G48" s="31" t="str">
        <f t="shared" si="4"/>
        <v/>
      </c>
      <c r="H48" s="30"/>
      <c r="I48" s="31" t="str">
        <f t="shared" si="5"/>
        <v/>
      </c>
      <c r="J48" s="30"/>
      <c r="K48" s="31" t="str">
        <f t="shared" si="6"/>
        <v/>
      </c>
      <c r="L48" s="47" t="str">
        <f t="shared" si="7"/>
        <v/>
      </c>
      <c r="M48" s="47" t="str">
        <f t="shared" si="8"/>
        <v/>
      </c>
      <c r="N48" s="22"/>
      <c r="O48" s="45"/>
    </row>
    <row r="49" ht="14.25" customHeight="1" spans="1:15">
      <c r="A49" s="5"/>
      <c r="C49" s="16"/>
      <c r="D49" s="32">
        <v>4</v>
      </c>
      <c r="E49" s="33" t="s">
        <v>524</v>
      </c>
      <c r="F49" s="30"/>
      <c r="G49" s="31" t="str">
        <f t="shared" si="4"/>
        <v/>
      </c>
      <c r="H49" s="30"/>
      <c r="I49" s="31" t="str">
        <f t="shared" si="5"/>
        <v/>
      </c>
      <c r="J49" s="30"/>
      <c r="K49" s="31" t="str">
        <f t="shared" si="6"/>
        <v/>
      </c>
      <c r="L49" s="47" t="str">
        <f t="shared" si="7"/>
        <v/>
      </c>
      <c r="M49" s="47" t="str">
        <f t="shared" si="8"/>
        <v/>
      </c>
      <c r="N49" s="22"/>
      <c r="O49" s="45"/>
    </row>
    <row r="50" ht="14.25" customHeight="1" spans="1:15">
      <c r="A50" s="5"/>
      <c r="C50" s="16"/>
      <c r="D50" s="33"/>
      <c r="E50" s="33"/>
      <c r="F50" s="36"/>
      <c r="G50" s="36"/>
      <c r="H50" s="36"/>
      <c r="I50" s="36"/>
      <c r="J50" s="36"/>
      <c r="K50" s="49" t="s">
        <v>243</v>
      </c>
      <c r="L50" s="50"/>
      <c r="M50" s="51">
        <f>SUM($M46:$M49)</f>
        <v>0</v>
      </c>
      <c r="N50" s="26"/>
      <c r="O50" s="45"/>
    </row>
    <row r="51" ht="14.25" customHeight="1" spans="1:15">
      <c r="A51" s="5"/>
      <c r="C51" s="37"/>
      <c r="D51" s="38"/>
      <c r="E51" s="38"/>
      <c r="F51" s="39"/>
      <c r="G51" s="39"/>
      <c r="H51" s="39"/>
      <c r="I51" s="39"/>
      <c r="J51" s="39"/>
      <c r="K51" s="39"/>
      <c r="L51" s="38"/>
      <c r="M51" s="52"/>
      <c r="N51" s="38"/>
      <c r="O51" s="53"/>
    </row>
    <row r="52" ht="15.75" customHeight="1" spans="1:1">
      <c r="A52" s="5"/>
    </row>
    <row r="53" ht="18" customHeight="1" spans="1:15">
      <c r="A53" s="5"/>
      <c r="C53" s="10" t="s">
        <v>525</v>
      </c>
      <c r="D53" s="11"/>
      <c r="E53" s="11"/>
      <c r="F53" s="12"/>
      <c r="G53" s="12"/>
      <c r="H53" s="12"/>
      <c r="I53" s="12"/>
      <c r="J53" s="12"/>
      <c r="K53" s="12"/>
      <c r="L53" s="11"/>
      <c r="M53" s="11"/>
      <c r="N53" s="11"/>
      <c r="O53" s="44"/>
    </row>
    <row r="54" ht="14.25" customHeight="1" spans="1:15">
      <c r="A54" s="5"/>
      <c r="C54" s="13"/>
      <c r="D54" s="14"/>
      <c r="E54" s="14"/>
      <c r="F54" s="15"/>
      <c r="G54" s="15"/>
      <c r="H54" s="15"/>
      <c r="I54" s="15"/>
      <c r="J54" s="15"/>
      <c r="K54" s="15"/>
      <c r="L54" s="14"/>
      <c r="M54" s="14"/>
      <c r="N54" s="14"/>
      <c r="O54" s="45"/>
    </row>
    <row r="55" ht="14.25" customHeight="1" spans="1:15">
      <c r="A55" s="5"/>
      <c r="C55" s="16"/>
      <c r="D55" s="17" t="s">
        <v>10</v>
      </c>
      <c r="E55" s="835" t="s">
        <v>280</v>
      </c>
      <c r="F55" s="836" t="s">
        <v>273</v>
      </c>
      <c r="G55" s="20"/>
      <c r="H55" s="20"/>
      <c r="I55" s="20"/>
      <c r="J55" s="20"/>
      <c r="K55" s="46"/>
      <c r="L55" s="18" t="s">
        <v>227</v>
      </c>
      <c r="M55" s="18" t="s">
        <v>228</v>
      </c>
      <c r="N55" s="18" t="s">
        <v>267</v>
      </c>
      <c r="O55" s="45"/>
    </row>
    <row r="56" ht="14.25" customHeight="1" spans="1:15">
      <c r="A56" s="5"/>
      <c r="C56" s="16"/>
      <c r="D56" s="21"/>
      <c r="E56" s="22"/>
      <c r="F56" s="19">
        <v>1</v>
      </c>
      <c r="G56" s="23"/>
      <c r="H56" s="24">
        <v>2</v>
      </c>
      <c r="I56" s="23"/>
      <c r="J56" s="24">
        <v>3</v>
      </c>
      <c r="K56" s="23"/>
      <c r="L56" s="22"/>
      <c r="M56" s="22"/>
      <c r="N56" s="22"/>
      <c r="O56" s="45"/>
    </row>
    <row r="57" ht="14.25" customHeight="1" spans="1:15">
      <c r="A57" s="5"/>
      <c r="C57" s="16"/>
      <c r="D57" s="25"/>
      <c r="E57" s="26"/>
      <c r="F57" s="27" t="s">
        <v>230</v>
      </c>
      <c r="G57" s="27" t="s">
        <v>231</v>
      </c>
      <c r="H57" s="27" t="s">
        <v>230</v>
      </c>
      <c r="I57" s="27" t="s">
        <v>231</v>
      </c>
      <c r="J57" s="27" t="s">
        <v>230</v>
      </c>
      <c r="K57" s="27" t="s">
        <v>231</v>
      </c>
      <c r="L57" s="26"/>
      <c r="M57" s="26"/>
      <c r="N57" s="26"/>
      <c r="O57" s="45"/>
    </row>
    <row r="58" ht="14" customHeight="1" spans="1:15">
      <c r="A58" s="5"/>
      <c r="C58" s="16"/>
      <c r="D58" s="28">
        <v>1</v>
      </c>
      <c r="E58" s="40" t="s">
        <v>526</v>
      </c>
      <c r="F58" s="30"/>
      <c r="G58" s="31" t="str">
        <f t="shared" ref="G58:G66" si="9">IF(F58="Tidak Ada","1",IF(F58="Ada","4",""))</f>
        <v/>
      </c>
      <c r="H58" s="30"/>
      <c r="I58" s="31" t="str">
        <f t="shared" ref="I58:I66" si="10">IF(H58="Tidak Ada","1",IF(H58="Ada","4",""))</f>
        <v/>
      </c>
      <c r="J58" s="30"/>
      <c r="K58" s="31" t="str">
        <f t="shared" ref="K58:K66" si="11">IF(J58="Tidak Ada","1",IF(J58="Ada","4",""))</f>
        <v/>
      </c>
      <c r="L58" s="47" t="str">
        <f t="shared" ref="L58:L66" si="12">IFERROR(SUM($G58+$I58+$K58),"")</f>
        <v/>
      </c>
      <c r="M58" s="47" t="str">
        <f t="shared" ref="M58:M66" si="13">IFERROR(SUM($L58/3),"")</f>
        <v/>
      </c>
      <c r="N58" s="48" t="s">
        <v>527</v>
      </c>
      <c r="O58" s="45"/>
    </row>
    <row r="59" ht="14" spans="1:15">
      <c r="A59" s="5"/>
      <c r="C59" s="16"/>
      <c r="D59" s="32">
        <v>2</v>
      </c>
      <c r="E59" s="43" t="s">
        <v>528</v>
      </c>
      <c r="F59" s="30"/>
      <c r="G59" s="31" t="str">
        <f t="shared" si="9"/>
        <v/>
      </c>
      <c r="H59" s="30"/>
      <c r="I59" s="31" t="str">
        <f t="shared" si="10"/>
        <v/>
      </c>
      <c r="J59" s="30"/>
      <c r="K59" s="31" t="str">
        <f t="shared" si="11"/>
        <v/>
      </c>
      <c r="L59" s="47" t="str">
        <f t="shared" si="12"/>
        <v/>
      </c>
      <c r="M59" s="47" t="str">
        <f t="shared" si="13"/>
        <v/>
      </c>
      <c r="N59" s="54"/>
      <c r="O59" s="45"/>
    </row>
    <row r="60" ht="14" spans="1:15">
      <c r="A60" s="5"/>
      <c r="C60" s="16"/>
      <c r="D60" s="32">
        <v>3</v>
      </c>
      <c r="E60" s="42" t="s">
        <v>529</v>
      </c>
      <c r="F60" s="30"/>
      <c r="G60" s="31" t="str">
        <f t="shared" si="9"/>
        <v/>
      </c>
      <c r="H60" s="30"/>
      <c r="I60" s="31" t="str">
        <f t="shared" si="10"/>
        <v/>
      </c>
      <c r="J60" s="30"/>
      <c r="K60" s="31" t="str">
        <f t="shared" si="11"/>
        <v/>
      </c>
      <c r="L60" s="47" t="str">
        <f t="shared" si="12"/>
        <v/>
      </c>
      <c r="M60" s="47" t="str">
        <f t="shared" si="13"/>
        <v/>
      </c>
      <c r="N60" s="54"/>
      <c r="O60" s="45"/>
    </row>
    <row r="61" ht="14" spans="1:15">
      <c r="A61" s="5"/>
      <c r="C61" s="16"/>
      <c r="D61" s="32">
        <v>4</v>
      </c>
      <c r="E61" s="42" t="s">
        <v>530</v>
      </c>
      <c r="F61" s="30"/>
      <c r="G61" s="31" t="str">
        <f t="shared" si="9"/>
        <v/>
      </c>
      <c r="H61" s="30"/>
      <c r="I61" s="31" t="str">
        <f t="shared" si="10"/>
        <v/>
      </c>
      <c r="J61" s="30"/>
      <c r="K61" s="31" t="str">
        <f t="shared" si="11"/>
        <v/>
      </c>
      <c r="L61" s="47" t="str">
        <f t="shared" si="12"/>
        <v/>
      </c>
      <c r="M61" s="47" t="str">
        <f t="shared" si="13"/>
        <v/>
      </c>
      <c r="N61" s="54"/>
      <c r="O61" s="45"/>
    </row>
    <row r="62" ht="14" spans="1:15">
      <c r="A62" s="5"/>
      <c r="C62" s="16"/>
      <c r="D62" s="32">
        <v>5</v>
      </c>
      <c r="E62" s="42" t="s">
        <v>531</v>
      </c>
      <c r="F62" s="30"/>
      <c r="G62" s="31" t="str">
        <f t="shared" si="9"/>
        <v/>
      </c>
      <c r="H62" s="30"/>
      <c r="I62" s="31" t="str">
        <f t="shared" si="10"/>
        <v/>
      </c>
      <c r="J62" s="30"/>
      <c r="K62" s="31" t="str">
        <f t="shared" si="11"/>
        <v/>
      </c>
      <c r="L62" s="47" t="str">
        <f t="shared" si="12"/>
        <v/>
      </c>
      <c r="M62" s="47" t="str">
        <f t="shared" si="13"/>
        <v/>
      </c>
      <c r="N62" s="54"/>
      <c r="O62" s="45"/>
    </row>
    <row r="63" ht="14" spans="1:15">
      <c r="A63" s="5"/>
      <c r="C63" s="16"/>
      <c r="D63" s="32">
        <v>6</v>
      </c>
      <c r="E63" s="42" t="s">
        <v>532</v>
      </c>
      <c r="F63" s="30"/>
      <c r="G63" s="31" t="str">
        <f t="shared" si="9"/>
        <v/>
      </c>
      <c r="H63" s="30"/>
      <c r="I63" s="31" t="str">
        <f t="shared" si="10"/>
        <v/>
      </c>
      <c r="J63" s="30"/>
      <c r="K63" s="31" t="str">
        <f t="shared" si="11"/>
        <v/>
      </c>
      <c r="L63" s="47" t="str">
        <f t="shared" si="12"/>
        <v/>
      </c>
      <c r="M63" s="47" t="str">
        <f t="shared" si="13"/>
        <v/>
      </c>
      <c r="N63" s="54"/>
      <c r="O63" s="45"/>
    </row>
    <row r="64" ht="14" spans="1:15">
      <c r="A64" s="5"/>
      <c r="C64" s="16"/>
      <c r="D64" s="32">
        <v>7</v>
      </c>
      <c r="E64" s="42" t="s">
        <v>533</v>
      </c>
      <c r="F64" s="30"/>
      <c r="G64" s="31" t="str">
        <f t="shared" si="9"/>
        <v/>
      </c>
      <c r="H64" s="30"/>
      <c r="I64" s="31" t="str">
        <f t="shared" si="10"/>
        <v/>
      </c>
      <c r="J64" s="30"/>
      <c r="K64" s="31" t="str">
        <f t="shared" si="11"/>
        <v/>
      </c>
      <c r="L64" s="47" t="str">
        <f t="shared" si="12"/>
        <v/>
      </c>
      <c r="M64" s="47" t="str">
        <f t="shared" si="13"/>
        <v/>
      </c>
      <c r="N64" s="54"/>
      <c r="O64" s="45"/>
    </row>
    <row r="65" ht="28" spans="1:15">
      <c r="A65" s="5"/>
      <c r="C65" s="16"/>
      <c r="D65" s="32">
        <v>8</v>
      </c>
      <c r="E65" s="42" t="s">
        <v>534</v>
      </c>
      <c r="F65" s="30"/>
      <c r="G65" s="31" t="str">
        <f t="shared" si="9"/>
        <v/>
      </c>
      <c r="H65" s="30"/>
      <c r="I65" s="31" t="str">
        <f t="shared" si="10"/>
        <v/>
      </c>
      <c r="J65" s="30"/>
      <c r="K65" s="31" t="str">
        <f t="shared" si="11"/>
        <v/>
      </c>
      <c r="L65" s="47" t="str">
        <f t="shared" si="12"/>
        <v/>
      </c>
      <c r="M65" s="47" t="str">
        <f t="shared" si="13"/>
        <v/>
      </c>
      <c r="N65" s="54"/>
      <c r="O65" s="45"/>
    </row>
    <row r="66" ht="14" spans="1:15">
      <c r="A66" s="5"/>
      <c r="C66" s="16"/>
      <c r="D66" s="32">
        <v>9</v>
      </c>
      <c r="E66" s="42" t="s">
        <v>535</v>
      </c>
      <c r="F66" s="30"/>
      <c r="G66" s="31" t="str">
        <f t="shared" si="9"/>
        <v/>
      </c>
      <c r="H66" s="30"/>
      <c r="I66" s="31" t="str">
        <f t="shared" si="10"/>
        <v/>
      </c>
      <c r="J66" s="30"/>
      <c r="K66" s="31" t="str">
        <f t="shared" si="11"/>
        <v/>
      </c>
      <c r="L66" s="47" t="str">
        <f t="shared" si="12"/>
        <v/>
      </c>
      <c r="M66" s="47" t="str">
        <f t="shared" si="13"/>
        <v/>
      </c>
      <c r="N66" s="54"/>
      <c r="O66" s="45"/>
    </row>
    <row r="67" ht="14" spans="1:15">
      <c r="A67" s="5"/>
      <c r="C67" s="16"/>
      <c r="D67" s="33"/>
      <c r="E67" s="33"/>
      <c r="F67" s="36"/>
      <c r="G67" s="36"/>
      <c r="H67" s="36"/>
      <c r="I67" s="36"/>
      <c r="J67" s="36"/>
      <c r="K67" s="49" t="s">
        <v>243</v>
      </c>
      <c r="L67" s="50"/>
      <c r="M67" s="51">
        <f>SUM($M58:$M66)</f>
        <v>0</v>
      </c>
      <c r="N67" s="56"/>
      <c r="O67" s="45"/>
    </row>
    <row r="68" ht="14.25" customHeight="1" spans="1:15">
      <c r="A68" s="5"/>
      <c r="C68" s="37"/>
      <c r="D68" s="33"/>
      <c r="E68" s="33"/>
      <c r="F68" s="36"/>
      <c r="G68" s="36"/>
      <c r="H68" s="36"/>
      <c r="I68" s="36"/>
      <c r="J68" s="36"/>
      <c r="K68" s="36"/>
      <c r="L68" s="33"/>
      <c r="M68" s="57"/>
      <c r="N68" s="33"/>
      <c r="O68" s="53"/>
    </row>
    <row r="69" ht="15.75" customHeight="1" spans="1:13">
      <c r="A69" s="5"/>
      <c r="M69" s="58"/>
    </row>
    <row r="70" ht="14.25" customHeight="1" spans="1:1">
      <c r="A70" s="5"/>
    </row>
    <row r="71" ht="14.25" customHeight="1" spans="1:1">
      <c r="A71" s="5"/>
    </row>
    <row r="72" ht="14.25" customHeight="1" spans="1:1">
      <c r="A72" s="5"/>
    </row>
    <row r="73" ht="14.25" customHeight="1" spans="1:1">
      <c r="A73" s="5"/>
    </row>
    <row r="74" ht="14.25" customHeight="1" spans="1:1">
      <c r="A74" s="5"/>
    </row>
    <row r="75" ht="14.25" customHeight="1" spans="1:1">
      <c r="A75" s="5"/>
    </row>
    <row r="76" ht="14.25" customHeight="1" spans="1:1">
      <c r="A76" s="5"/>
    </row>
    <row r="77" ht="14.25" customHeight="1" spans="1:1">
      <c r="A77" s="5"/>
    </row>
    <row r="78" ht="14.25" customHeight="1" spans="1:1">
      <c r="A78" s="5"/>
    </row>
    <row r="79" ht="14.25" customHeight="1" spans="1:1">
      <c r="A79" s="5"/>
    </row>
    <row r="80" ht="14.25" customHeight="1" spans="1:1">
      <c r="A80" s="5"/>
    </row>
    <row r="81" ht="14.25" customHeight="1" spans="1:1">
      <c r="A81" s="5"/>
    </row>
    <row r="82" ht="14.25" customHeight="1" spans="1:1">
      <c r="A82" s="5"/>
    </row>
    <row r="83" ht="14.25" customHeight="1" spans="1:1">
      <c r="A83" s="5"/>
    </row>
    <row r="84" ht="14.25" customHeight="1" spans="1:1">
      <c r="A84" s="5"/>
    </row>
    <row r="85" ht="14.25" customHeight="1" spans="1:1">
      <c r="A85" s="5"/>
    </row>
    <row r="86" ht="14.25" customHeight="1" spans="1:1">
      <c r="A86" s="5"/>
    </row>
    <row r="87" ht="14.25" customHeight="1" spans="1:1">
      <c r="A87" s="5"/>
    </row>
    <row r="88" ht="14.25" customHeight="1" spans="1:1">
      <c r="A88" s="5"/>
    </row>
    <row r="89" ht="14.25" customHeight="1" spans="1:1">
      <c r="A89" s="5"/>
    </row>
    <row r="90" ht="14.25" customHeight="1" spans="1:1">
      <c r="A90" s="5"/>
    </row>
    <row r="91" ht="14.25" customHeight="1" spans="1:1">
      <c r="A91" s="5"/>
    </row>
    <row r="92" ht="14.25" customHeight="1" spans="1:1">
      <c r="A92" s="5"/>
    </row>
    <row r="93" ht="14.25" customHeight="1" spans="1:1">
      <c r="A93" s="5"/>
    </row>
    <row r="94" ht="14.25" customHeight="1" spans="1:1">
      <c r="A94" s="5"/>
    </row>
    <row r="95" ht="14.25" customHeight="1" spans="1:1">
      <c r="A95" s="5"/>
    </row>
    <row r="96" ht="14.25" customHeight="1" spans="1:1">
      <c r="A96" s="5"/>
    </row>
    <row r="97" ht="14.25" customHeight="1" spans="1:1">
      <c r="A97" s="5"/>
    </row>
    <row r="98" ht="14.25" customHeight="1" spans="1:1">
      <c r="A98" s="5"/>
    </row>
    <row r="99" ht="14.25" customHeight="1" spans="1:1">
      <c r="A99" s="5"/>
    </row>
    <row r="100" ht="14.25" customHeight="1" spans="1:1">
      <c r="A100" s="5"/>
    </row>
    <row r="101" ht="14.25" customHeight="1" spans="1:1">
      <c r="A101" s="5"/>
    </row>
    <row r="102" ht="14.25" customHeight="1" spans="1:1">
      <c r="A102" s="5"/>
    </row>
    <row r="103" ht="14.25" customHeight="1" spans="1:1">
      <c r="A103" s="5"/>
    </row>
    <row r="104" ht="14.25" customHeight="1" spans="1:1">
      <c r="A104" s="5"/>
    </row>
    <row r="105" ht="14.25" customHeight="1" spans="1:1">
      <c r="A105" s="5"/>
    </row>
    <row r="106" ht="14.25" customHeight="1" spans="1:1">
      <c r="A106" s="5"/>
    </row>
    <row r="107" ht="14.25" customHeight="1" spans="1:1">
      <c r="A107" s="5"/>
    </row>
    <row r="108" ht="14.25" customHeight="1" spans="1:1">
      <c r="A108" s="5"/>
    </row>
    <row r="109" ht="14.25" customHeight="1" spans="1:1">
      <c r="A109" s="5"/>
    </row>
    <row r="110" ht="14.25" customHeight="1" spans="1:1">
      <c r="A110" s="5"/>
    </row>
    <row r="111" ht="14.25" customHeight="1" spans="1:1">
      <c r="A111" s="5"/>
    </row>
    <row r="112" ht="14.25" customHeight="1" spans="1:1">
      <c r="A112" s="5"/>
    </row>
    <row r="113" ht="14.25" customHeight="1" spans="1:1">
      <c r="A113" s="5"/>
    </row>
    <row r="114" ht="14.25" customHeight="1" spans="1:1">
      <c r="A114" s="5"/>
    </row>
    <row r="115" ht="14.25" customHeight="1" spans="1:1">
      <c r="A115" s="5"/>
    </row>
    <row r="116" ht="14.25" customHeight="1" spans="1:1">
      <c r="A116" s="5"/>
    </row>
    <row r="117" ht="14.25" customHeight="1" spans="1:1">
      <c r="A117" s="5"/>
    </row>
    <row r="118" ht="14.25" customHeight="1" spans="1:1">
      <c r="A118" s="5"/>
    </row>
    <row r="119" ht="14.25" customHeight="1" spans="1:1">
      <c r="A119" s="5"/>
    </row>
    <row r="120" ht="14.25" customHeight="1" spans="1:1">
      <c r="A120" s="5"/>
    </row>
    <row r="121" ht="14.25" customHeight="1" spans="1:1">
      <c r="A121" s="5"/>
    </row>
    <row r="122" ht="14.25" customHeight="1" spans="1:1">
      <c r="A122" s="5"/>
    </row>
    <row r="123" ht="14.25" customHeight="1" spans="1:1">
      <c r="A123" s="5"/>
    </row>
    <row r="124" ht="14.25" customHeight="1" spans="1:1">
      <c r="A124" s="5"/>
    </row>
    <row r="125" ht="14.25" customHeight="1" spans="1:1">
      <c r="A125" s="5"/>
    </row>
    <row r="126" ht="14.25" customHeight="1" spans="1:1">
      <c r="A126" s="5"/>
    </row>
    <row r="127" ht="14.25" customHeight="1" spans="1:1">
      <c r="A127" s="5"/>
    </row>
    <row r="128" ht="14.25" customHeight="1" spans="1:1">
      <c r="A128" s="5"/>
    </row>
    <row r="129" ht="14.25" customHeight="1" spans="1:1">
      <c r="A129" s="5"/>
    </row>
    <row r="130" ht="14.25" customHeight="1" spans="1:1">
      <c r="A130" s="5"/>
    </row>
    <row r="131" ht="14.25" customHeight="1" spans="1:1">
      <c r="A131" s="5"/>
    </row>
    <row r="132" ht="14.25" customHeight="1" spans="1:1">
      <c r="A132" s="5"/>
    </row>
    <row r="133" ht="14.25" customHeight="1" spans="1:1">
      <c r="A133" s="5"/>
    </row>
    <row r="134" ht="14.25" customHeight="1" spans="1:1">
      <c r="A134" s="5"/>
    </row>
    <row r="135" ht="14.25" customHeight="1" spans="1:1">
      <c r="A135" s="5"/>
    </row>
    <row r="136" ht="14.25" customHeight="1" spans="1:1">
      <c r="A136" s="5"/>
    </row>
    <row r="137" ht="14.25" customHeight="1" spans="1:1">
      <c r="A137" s="5"/>
    </row>
    <row r="138" ht="14.25" customHeight="1" spans="1:1">
      <c r="A138" s="5"/>
    </row>
    <row r="139" ht="14.25" customHeight="1" spans="1:1">
      <c r="A139" s="5"/>
    </row>
    <row r="140" ht="14.25" customHeight="1" spans="1:1">
      <c r="A140" s="5"/>
    </row>
    <row r="141" ht="14.25" customHeight="1" spans="1:1">
      <c r="A141" s="5"/>
    </row>
    <row r="142" ht="14.25" customHeight="1" spans="1:1">
      <c r="A142" s="5"/>
    </row>
    <row r="143" ht="14.25" customHeight="1" spans="1:1">
      <c r="A143" s="5"/>
    </row>
    <row r="144" ht="14.25" customHeight="1" spans="1:1">
      <c r="A144" s="5"/>
    </row>
    <row r="145" ht="14.25" customHeight="1" spans="1:1">
      <c r="A145" s="5"/>
    </row>
    <row r="146" ht="14.25" customHeight="1" spans="1:1">
      <c r="A146" s="5"/>
    </row>
    <row r="147" ht="14.25" customHeight="1" spans="1:1">
      <c r="A147" s="5"/>
    </row>
    <row r="148" ht="14.25" customHeight="1" spans="1:1">
      <c r="A148" s="5"/>
    </row>
    <row r="149" ht="14.25" customHeight="1" spans="1:1">
      <c r="A149" s="5"/>
    </row>
    <row r="150" ht="14.25" customHeight="1" spans="1:1">
      <c r="A150" s="5"/>
    </row>
    <row r="151" ht="14.25" customHeight="1" spans="1:1">
      <c r="A151" s="5"/>
    </row>
    <row r="152" ht="14.25" customHeight="1" spans="1:1">
      <c r="A152" s="5"/>
    </row>
    <row r="153" ht="14.25" customHeight="1" spans="1:1">
      <c r="A153" s="5"/>
    </row>
    <row r="154" ht="14.25" customHeight="1" spans="1:1">
      <c r="A154" s="5"/>
    </row>
    <row r="155" ht="14.25" customHeight="1" spans="1:1">
      <c r="A155" s="5"/>
    </row>
    <row r="156" ht="14.25" customHeight="1" spans="1:1">
      <c r="A156" s="5"/>
    </row>
    <row r="157" ht="14.25" customHeight="1" spans="1:1">
      <c r="A157" s="5"/>
    </row>
    <row r="158" ht="14.25" customHeight="1" spans="1:1">
      <c r="A158" s="5"/>
    </row>
    <row r="159" ht="14.25" customHeight="1" spans="1:1">
      <c r="A159" s="5"/>
    </row>
    <row r="160" ht="14.25" customHeight="1" spans="1:1">
      <c r="A160" s="5"/>
    </row>
    <row r="161" ht="14.25" customHeight="1" spans="1:1">
      <c r="A161" s="5"/>
    </row>
    <row r="162" ht="14.25" customHeight="1" spans="1:1">
      <c r="A162" s="5"/>
    </row>
    <row r="163" ht="14.25" customHeight="1" spans="1:1">
      <c r="A163" s="5"/>
    </row>
    <row r="164" ht="14.25" customHeight="1" spans="1:1">
      <c r="A164" s="5"/>
    </row>
    <row r="165" ht="14.25" customHeight="1" spans="1:1">
      <c r="A165" s="5"/>
    </row>
    <row r="166" ht="14.25" customHeight="1" spans="1:1">
      <c r="A166" s="5"/>
    </row>
    <row r="167" ht="14.25" customHeight="1" spans="1:1">
      <c r="A167" s="5"/>
    </row>
    <row r="168" ht="14.25" customHeight="1" spans="1:1">
      <c r="A168" s="5"/>
    </row>
    <row r="169" ht="14.25" customHeight="1" spans="1:1">
      <c r="A169" s="5"/>
    </row>
    <row r="170" ht="14.25" customHeight="1" spans="1:1">
      <c r="A170" s="5"/>
    </row>
    <row r="171" ht="14.25" customHeight="1" spans="1:1">
      <c r="A171" s="5"/>
    </row>
    <row r="172" ht="14.25" customHeight="1" spans="1:1">
      <c r="A172" s="5"/>
    </row>
    <row r="173" ht="14.25" customHeight="1" spans="1:1">
      <c r="A173" s="5"/>
    </row>
    <row r="174" ht="14.25" customHeight="1" spans="1:1">
      <c r="A174" s="5"/>
    </row>
    <row r="175" ht="14.25" customHeight="1" spans="1:1">
      <c r="A175" s="5"/>
    </row>
    <row r="176" ht="14.25" customHeight="1" spans="1:1">
      <c r="A176" s="5"/>
    </row>
    <row r="177" ht="14.25" customHeight="1" spans="1:1">
      <c r="A177" s="5"/>
    </row>
    <row r="178" ht="14.25" customHeight="1" spans="1:1">
      <c r="A178" s="5"/>
    </row>
    <row r="179" ht="14.25" customHeight="1" spans="1:1">
      <c r="A179" s="5"/>
    </row>
    <row r="180" ht="14.25" customHeight="1" spans="1:1">
      <c r="A180" s="5"/>
    </row>
    <row r="181" ht="14.25" customHeight="1" spans="1:1">
      <c r="A181" s="5"/>
    </row>
    <row r="182" ht="14.25" customHeight="1" spans="1:1">
      <c r="A182" s="5"/>
    </row>
    <row r="183" ht="14.25" customHeight="1" spans="1:1">
      <c r="A183" s="5"/>
    </row>
    <row r="184" ht="14.25" customHeight="1" spans="1:1">
      <c r="A184" s="5"/>
    </row>
    <row r="185" ht="14.25" customHeight="1" spans="1:1">
      <c r="A185" s="5"/>
    </row>
    <row r="186" ht="14.25" customHeight="1" spans="1:1">
      <c r="A186" s="5"/>
    </row>
    <row r="187" ht="14.25" customHeight="1" spans="1:1">
      <c r="A187" s="5"/>
    </row>
    <row r="188" ht="14.25" customHeight="1" spans="1:1">
      <c r="A188" s="5"/>
    </row>
    <row r="189" ht="14.25" customHeight="1" spans="1:1">
      <c r="A189" s="5"/>
    </row>
    <row r="190" ht="14.25" customHeight="1" spans="1:1">
      <c r="A190" s="5"/>
    </row>
    <row r="191" ht="14.25" customHeight="1" spans="1:1">
      <c r="A191" s="5"/>
    </row>
    <row r="192" ht="14.25" customHeight="1" spans="1:1">
      <c r="A192" s="5"/>
    </row>
    <row r="193" ht="14.25" customHeight="1" spans="1:1">
      <c r="A193" s="5"/>
    </row>
    <row r="194" ht="14.25" customHeight="1" spans="1:1">
      <c r="A194" s="5"/>
    </row>
    <row r="195" ht="14.25" customHeight="1" spans="1:1">
      <c r="A195" s="5"/>
    </row>
    <row r="196" ht="14.25" customHeight="1" spans="1:1">
      <c r="A196" s="5"/>
    </row>
    <row r="197" ht="14.25" customHeight="1" spans="1:1">
      <c r="A197" s="5"/>
    </row>
    <row r="198" ht="14.25" customHeight="1" spans="1:1">
      <c r="A198" s="5"/>
    </row>
    <row r="199" ht="14.25" customHeight="1" spans="1:1">
      <c r="A199" s="5"/>
    </row>
    <row r="200" ht="14.25" customHeight="1" spans="1:1">
      <c r="A200" s="5"/>
    </row>
    <row r="201" ht="14.25" customHeight="1" spans="1:1">
      <c r="A201" s="5"/>
    </row>
    <row r="202" ht="14.25" customHeight="1" spans="1:1">
      <c r="A202" s="5"/>
    </row>
    <row r="203" ht="15.75" customHeight="1" spans="1:1">
      <c r="A203" s="5"/>
    </row>
    <row r="204" ht="15.75" customHeight="1" spans="1:1">
      <c r="A204" s="5"/>
    </row>
    <row r="205" ht="15.75" customHeight="1" spans="1:1">
      <c r="A205" s="5"/>
    </row>
    <row r="206" ht="15.75" customHeight="1" spans="1:1">
      <c r="A206" s="5"/>
    </row>
    <row r="207" ht="15.75" customHeight="1" spans="1:1">
      <c r="A207" s="5"/>
    </row>
    <row r="208" ht="15.75" customHeight="1" spans="1:1">
      <c r="A208" s="5"/>
    </row>
    <row r="209" ht="15.75" customHeight="1" spans="1:1">
      <c r="A209" s="5"/>
    </row>
    <row r="210" ht="15.75" customHeight="1" spans="1:1">
      <c r="A210" s="5"/>
    </row>
    <row r="211" ht="15.75" customHeight="1" spans="1:1">
      <c r="A211" s="5"/>
    </row>
    <row r="212" ht="15.75" customHeight="1" spans="1:1">
      <c r="A212" s="5"/>
    </row>
    <row r="213" ht="15.75" customHeight="1" spans="1:1">
      <c r="A213" s="5"/>
    </row>
    <row r="214" ht="15.75" customHeight="1" spans="1:1">
      <c r="A214" s="5"/>
    </row>
    <row r="215" ht="15.75" customHeight="1" spans="1:1">
      <c r="A215" s="5"/>
    </row>
    <row r="216" ht="15.75" customHeight="1" spans="1:1">
      <c r="A216" s="5"/>
    </row>
    <row r="217" ht="15.75" customHeight="1" spans="1:1">
      <c r="A217" s="5"/>
    </row>
    <row r="218" ht="15.75" customHeight="1" spans="1:1">
      <c r="A218" s="5"/>
    </row>
    <row r="219" ht="15.75" customHeight="1" spans="1:1">
      <c r="A219" s="5"/>
    </row>
    <row r="220" ht="15.75" customHeight="1" spans="1:1">
      <c r="A220" s="5"/>
    </row>
    <row r="221" ht="15.75" customHeight="1" spans="1:1">
      <c r="A221" s="5"/>
    </row>
    <row r="222" ht="15.75" customHeight="1" spans="1:1">
      <c r="A222" s="5"/>
    </row>
    <row r="223" ht="15.75" customHeight="1" spans="1:1">
      <c r="A223" s="5"/>
    </row>
    <row r="224" ht="15.75" customHeight="1" spans="1:1">
      <c r="A224" s="5"/>
    </row>
    <row r="225" ht="15.75" customHeight="1" spans="1:1">
      <c r="A225" s="5"/>
    </row>
    <row r="226" ht="15.75" customHeight="1" spans="1:1">
      <c r="A226" s="5"/>
    </row>
    <row r="227" ht="15.75" customHeight="1" spans="1:1">
      <c r="A227" s="5"/>
    </row>
    <row r="228" ht="15.75" customHeight="1" spans="1:1">
      <c r="A228" s="5"/>
    </row>
    <row r="229" ht="15.75" customHeight="1" spans="1:1">
      <c r="A229" s="5"/>
    </row>
    <row r="230" ht="15.75" customHeight="1" spans="1:1">
      <c r="A230" s="5"/>
    </row>
    <row r="231" ht="15.75" customHeight="1" spans="1:1">
      <c r="A231" s="5"/>
    </row>
    <row r="232" ht="15.75" customHeight="1" spans="1:1">
      <c r="A232" s="5"/>
    </row>
    <row r="233" ht="15.75" customHeight="1" spans="1:1">
      <c r="A233" s="5"/>
    </row>
    <row r="234" ht="15.75" customHeight="1" spans="1:1">
      <c r="A234" s="5"/>
    </row>
    <row r="235" ht="15.75" customHeight="1" spans="1:1">
      <c r="A235" s="5"/>
    </row>
    <row r="236" ht="15.75" customHeight="1" spans="1:1">
      <c r="A236" s="5"/>
    </row>
    <row r="237" ht="15.75" customHeight="1" spans="1:1">
      <c r="A237" s="5"/>
    </row>
    <row r="238" ht="15.75" customHeight="1" spans="1:1">
      <c r="A238" s="5"/>
    </row>
    <row r="239" ht="15.75" customHeight="1" spans="1:1">
      <c r="A239" s="5"/>
    </row>
    <row r="240" ht="15.75" customHeight="1" spans="1:1">
      <c r="A240" s="5"/>
    </row>
    <row r="241" ht="15.75" customHeight="1" spans="1:1">
      <c r="A241" s="5"/>
    </row>
    <row r="242" ht="15.75" customHeight="1" spans="1:1">
      <c r="A242" s="5"/>
    </row>
    <row r="243" ht="15.75" customHeight="1" spans="1:1">
      <c r="A243" s="5"/>
    </row>
    <row r="244" ht="15.75" customHeight="1" spans="1:1">
      <c r="A244" s="5"/>
    </row>
    <row r="245" ht="15.75" customHeight="1" spans="1:1">
      <c r="A245" s="5"/>
    </row>
    <row r="246" ht="15.75" customHeight="1" spans="1:1">
      <c r="A246" s="5"/>
    </row>
    <row r="247" ht="15.75" customHeight="1" spans="1:1">
      <c r="A247" s="5"/>
    </row>
    <row r="248" ht="15.75" customHeight="1" spans="1:1">
      <c r="A248" s="5"/>
    </row>
    <row r="249" ht="15.75" customHeight="1" spans="1:1">
      <c r="A249" s="5"/>
    </row>
    <row r="250" ht="15.75" customHeight="1" spans="1:1">
      <c r="A250" s="5"/>
    </row>
    <row r="251" ht="15.75" customHeight="1" spans="1:1">
      <c r="A251" s="5"/>
    </row>
    <row r="252" ht="15.75" customHeight="1" spans="1:1">
      <c r="A252" s="5"/>
    </row>
    <row r="253" ht="15.75" customHeight="1" spans="1:1">
      <c r="A253" s="5"/>
    </row>
    <row r="254" ht="15.75" customHeight="1" spans="1:1">
      <c r="A254" s="5"/>
    </row>
    <row r="255" ht="15.75" customHeight="1" spans="1:1">
      <c r="A255" s="5"/>
    </row>
    <row r="256" ht="15.75" customHeight="1" spans="1:1">
      <c r="A256" s="5"/>
    </row>
    <row r="257" ht="15.75" customHeight="1" spans="1:1">
      <c r="A257" s="5"/>
    </row>
    <row r="258" ht="15.75" customHeight="1" spans="1:1">
      <c r="A258" s="5"/>
    </row>
    <row r="259" ht="15.75" customHeight="1" spans="1:1">
      <c r="A259" s="5"/>
    </row>
    <row r="260" ht="15.75" customHeight="1" spans="1:1">
      <c r="A260" s="5"/>
    </row>
    <row r="261" ht="15.75" customHeight="1" spans="1:1">
      <c r="A261" s="5"/>
    </row>
    <row r="262" ht="15.75" customHeight="1" spans="1:1">
      <c r="A262" s="5"/>
    </row>
    <row r="263" ht="15.75" customHeight="1" spans="1:1">
      <c r="A263" s="5"/>
    </row>
    <row r="264" ht="15.75" customHeight="1" spans="1:1">
      <c r="A264" s="5"/>
    </row>
    <row r="265" ht="15.75" customHeight="1" spans="1:1">
      <c r="A265" s="5"/>
    </row>
    <row r="266" ht="15.75" customHeight="1" spans="1:1">
      <c r="A266" s="5"/>
    </row>
    <row r="267" ht="15.75" customHeight="1" spans="1:1">
      <c r="A267" s="5"/>
    </row>
    <row r="268" ht="15.75" customHeight="1" spans="1:1">
      <c r="A268" s="5"/>
    </row>
    <row r="269" ht="15.75" customHeight="1" spans="1:1">
      <c r="A269" s="5"/>
    </row>
    <row r="270" ht="15.75" customHeight="1" spans="1:1">
      <c r="A270" s="5"/>
    </row>
    <row r="271" ht="15.75" customHeight="1" spans="1:1">
      <c r="A271" s="5"/>
    </row>
    <row r="272" ht="15.75" customHeight="1" spans="1:1">
      <c r="A272" s="5"/>
    </row>
    <row r="273" ht="15.75" customHeight="1" spans="1:1">
      <c r="A273" s="5"/>
    </row>
    <row r="274" ht="15.75" customHeight="1" spans="1:1">
      <c r="A274" s="5"/>
    </row>
    <row r="275" ht="15.75" customHeight="1" spans="1:1">
      <c r="A275" s="5"/>
    </row>
    <row r="276" ht="15.75" customHeight="1" spans="1:1">
      <c r="A276" s="5"/>
    </row>
    <row r="277" ht="15.75" customHeight="1" spans="1:1">
      <c r="A277" s="5"/>
    </row>
    <row r="278" ht="15.75" customHeight="1" spans="1:1">
      <c r="A278" s="5"/>
    </row>
    <row r="279" ht="15.75" customHeight="1" spans="1:1">
      <c r="A279" s="5"/>
    </row>
    <row r="280" ht="15.75" customHeight="1" spans="1:1">
      <c r="A280" s="5"/>
    </row>
    <row r="281" ht="15.75" customHeight="1" spans="1:1">
      <c r="A281" s="5"/>
    </row>
    <row r="282" ht="15.75" customHeight="1" spans="1:1">
      <c r="A282" s="5"/>
    </row>
    <row r="283" ht="15.75" customHeight="1" spans="1:1">
      <c r="A283" s="5"/>
    </row>
    <row r="284" ht="15.75" customHeight="1" spans="1:1">
      <c r="A284" s="5"/>
    </row>
    <row r="285" ht="15.75" customHeight="1" spans="1:1">
      <c r="A285" s="5"/>
    </row>
    <row r="286" ht="15.75" customHeight="1" spans="1:1">
      <c r="A286" s="5"/>
    </row>
    <row r="287" ht="15.75" customHeight="1" spans="1:1">
      <c r="A287" s="5"/>
    </row>
    <row r="288" ht="15.75" customHeight="1" spans="1:1">
      <c r="A288" s="5"/>
    </row>
    <row r="289" ht="15.75" customHeight="1" spans="1:1">
      <c r="A289" s="5"/>
    </row>
    <row r="290" ht="15.75" customHeight="1" spans="1:1">
      <c r="A290" s="5"/>
    </row>
    <row r="291" ht="15.75" customHeight="1" spans="1:1">
      <c r="A291" s="5"/>
    </row>
    <row r="292" ht="15.75" customHeight="1" spans="1:1">
      <c r="A292" s="5"/>
    </row>
    <row r="293" ht="15.75" customHeight="1" spans="1:1">
      <c r="A293" s="5"/>
    </row>
    <row r="294" ht="15.75" customHeight="1" spans="1:1">
      <c r="A294" s="5"/>
    </row>
    <row r="295" ht="15.75" customHeight="1" spans="1:1">
      <c r="A295" s="5"/>
    </row>
    <row r="296" ht="15.75" customHeight="1" spans="1:1">
      <c r="A296" s="5"/>
    </row>
    <row r="297" ht="15.75" customHeight="1" spans="1:1">
      <c r="A297" s="5"/>
    </row>
    <row r="298" ht="15.75" customHeight="1" spans="1:1">
      <c r="A298" s="5"/>
    </row>
    <row r="299" ht="15.75" customHeight="1" spans="1:1">
      <c r="A299" s="5"/>
    </row>
    <row r="300" ht="15.75" customHeight="1" spans="1:1">
      <c r="A300" s="5"/>
    </row>
    <row r="301" ht="15.75" customHeight="1" spans="1:1">
      <c r="A301" s="5"/>
    </row>
    <row r="302" ht="15.75" customHeight="1" spans="1:1">
      <c r="A302" s="5"/>
    </row>
    <row r="303" ht="15.75" customHeight="1" spans="1:1">
      <c r="A303" s="5"/>
    </row>
    <row r="304" ht="15.75" customHeight="1" spans="1:1">
      <c r="A304" s="5"/>
    </row>
    <row r="305" ht="15.75" customHeight="1" spans="1:1">
      <c r="A305" s="5"/>
    </row>
    <row r="306" ht="15.75" customHeight="1" spans="1:1">
      <c r="A306" s="5"/>
    </row>
    <row r="307" ht="15.75" customHeight="1" spans="1:1">
      <c r="A307" s="5"/>
    </row>
    <row r="308" ht="15.75" customHeight="1" spans="1:1">
      <c r="A308" s="5"/>
    </row>
    <row r="309" ht="15.75" customHeight="1" spans="1:1">
      <c r="A309" s="5"/>
    </row>
    <row r="310" ht="15.75" customHeight="1" spans="1:1">
      <c r="A310" s="5"/>
    </row>
    <row r="311" ht="15.75" customHeight="1" spans="1:1">
      <c r="A311" s="5"/>
    </row>
    <row r="312" ht="15.75" customHeight="1" spans="1:1">
      <c r="A312" s="5"/>
    </row>
    <row r="313" ht="15.75" customHeight="1" spans="1:1">
      <c r="A313" s="5"/>
    </row>
    <row r="314" ht="15.75" customHeight="1" spans="1:1">
      <c r="A314" s="5"/>
    </row>
    <row r="315" ht="15.75" customHeight="1" spans="1:1">
      <c r="A315" s="5"/>
    </row>
    <row r="316" ht="15.75" customHeight="1" spans="1:1">
      <c r="A316" s="5"/>
    </row>
    <row r="317" ht="15.75" customHeight="1" spans="1:1">
      <c r="A317" s="5"/>
    </row>
    <row r="318" ht="15.75" customHeight="1" spans="1:1">
      <c r="A318" s="5"/>
    </row>
    <row r="319" ht="15.75" customHeight="1" spans="1:1">
      <c r="A319" s="5"/>
    </row>
    <row r="320" ht="15.75" customHeight="1" spans="1:1">
      <c r="A320" s="5"/>
    </row>
    <row r="321" ht="15.75" customHeight="1" spans="1:1">
      <c r="A321" s="5"/>
    </row>
    <row r="322" ht="15.75" customHeight="1" spans="1:1">
      <c r="A322" s="5"/>
    </row>
    <row r="323" ht="15.75" customHeight="1" spans="1:1">
      <c r="A323" s="5"/>
    </row>
    <row r="324" ht="15.75" customHeight="1" spans="1:1">
      <c r="A324" s="5"/>
    </row>
    <row r="325" ht="15.75" customHeight="1" spans="1:1">
      <c r="A325" s="5"/>
    </row>
    <row r="326" ht="15.75" customHeight="1" spans="1:1">
      <c r="A326" s="5"/>
    </row>
    <row r="327" ht="15.75" customHeight="1" spans="1:1">
      <c r="A327" s="5"/>
    </row>
    <row r="328" ht="15.75" customHeight="1" spans="1:1">
      <c r="A328" s="5"/>
    </row>
    <row r="329" ht="15.75" customHeight="1" spans="1:1">
      <c r="A329" s="5"/>
    </row>
    <row r="330" ht="15.75" customHeight="1" spans="1:1">
      <c r="A330" s="5"/>
    </row>
    <row r="331" ht="15.75" customHeight="1" spans="1:1">
      <c r="A331" s="5"/>
    </row>
    <row r="332" ht="15.75" customHeight="1" spans="1:1">
      <c r="A332" s="5"/>
    </row>
    <row r="333" ht="15.75" customHeight="1" spans="1:1">
      <c r="A333" s="5"/>
    </row>
    <row r="334" ht="15.75" customHeight="1" spans="1:1">
      <c r="A334" s="5"/>
    </row>
    <row r="335" ht="15.75" customHeight="1" spans="1:1">
      <c r="A335" s="5"/>
    </row>
    <row r="336" ht="15.75" customHeight="1" spans="1:1">
      <c r="A336" s="5"/>
    </row>
    <row r="337" ht="15.75" customHeight="1" spans="1:1">
      <c r="A337" s="5"/>
    </row>
    <row r="338" ht="15.75" customHeight="1" spans="1:1">
      <c r="A338" s="5"/>
    </row>
    <row r="339" ht="15.75" customHeight="1" spans="1:1">
      <c r="A339" s="5"/>
    </row>
    <row r="340" ht="15.75" customHeight="1" spans="1:1">
      <c r="A340" s="5"/>
    </row>
    <row r="341" ht="15.75" customHeight="1" spans="1:1">
      <c r="A341" s="5"/>
    </row>
    <row r="342" ht="15.75" customHeight="1" spans="1:1">
      <c r="A342" s="5"/>
    </row>
    <row r="343" ht="15.75" customHeight="1" spans="1:1">
      <c r="A343" s="5"/>
    </row>
    <row r="344" ht="15.75" customHeight="1" spans="1:1">
      <c r="A344" s="5"/>
    </row>
    <row r="345" ht="15.75" customHeight="1" spans="1:1">
      <c r="A345" s="5"/>
    </row>
    <row r="346" ht="15.75" customHeight="1" spans="1:1">
      <c r="A346" s="5"/>
    </row>
    <row r="347" ht="15.75" customHeight="1" spans="1:1">
      <c r="A347" s="5"/>
    </row>
    <row r="348" ht="15.75" customHeight="1" spans="1:1">
      <c r="A348" s="5"/>
    </row>
    <row r="349" ht="15.75" customHeight="1" spans="1:1">
      <c r="A349" s="5"/>
    </row>
    <row r="350" ht="15.75" customHeight="1" spans="1:1">
      <c r="A350" s="5"/>
    </row>
    <row r="351" ht="15.75" customHeight="1" spans="1:1">
      <c r="A351" s="5"/>
    </row>
    <row r="352" ht="15.75" customHeight="1" spans="1:1">
      <c r="A352" s="5"/>
    </row>
    <row r="353" ht="15.75" customHeight="1" spans="1:1">
      <c r="A353" s="5"/>
    </row>
    <row r="354" ht="15.75" customHeight="1" spans="1:1">
      <c r="A354" s="5"/>
    </row>
    <row r="355" ht="15.75" customHeight="1" spans="1:1">
      <c r="A355" s="5"/>
    </row>
    <row r="356" ht="15.75" customHeight="1" spans="1:1">
      <c r="A356" s="5"/>
    </row>
    <row r="357" ht="15.75" customHeight="1" spans="1:1">
      <c r="A357" s="5"/>
    </row>
    <row r="358" ht="15.75" customHeight="1" spans="1:1">
      <c r="A358" s="5"/>
    </row>
    <row r="359" ht="15.75" customHeight="1" spans="1:1">
      <c r="A359" s="5"/>
    </row>
    <row r="360" ht="15.75" customHeight="1" spans="1:1">
      <c r="A360" s="5"/>
    </row>
    <row r="361" ht="15.75" customHeight="1" spans="1:1">
      <c r="A361" s="5"/>
    </row>
    <row r="362" ht="15.75" customHeight="1" spans="1:1">
      <c r="A362" s="5"/>
    </row>
    <row r="363" ht="15.75" customHeight="1" spans="1:1">
      <c r="A363" s="5"/>
    </row>
    <row r="364" ht="15.75" customHeight="1" spans="1:1">
      <c r="A364" s="5"/>
    </row>
    <row r="365" ht="15.75" customHeight="1" spans="1:1">
      <c r="A365" s="5"/>
    </row>
    <row r="366" ht="15.75" customHeight="1" spans="1:1">
      <c r="A366" s="5"/>
    </row>
    <row r="367" ht="15.75" customHeight="1" spans="1:1">
      <c r="A367" s="5"/>
    </row>
    <row r="368" ht="15.75" customHeight="1" spans="1:1">
      <c r="A368" s="5"/>
    </row>
    <row r="369" ht="15.75" customHeight="1" spans="1:1">
      <c r="A369" s="5"/>
    </row>
    <row r="370" ht="15.75" customHeight="1" spans="1:1">
      <c r="A370" s="5"/>
    </row>
    <row r="371" ht="15.75" customHeight="1" spans="1:1">
      <c r="A371" s="5"/>
    </row>
    <row r="372" ht="15.75" customHeight="1" spans="1:1">
      <c r="A372" s="5"/>
    </row>
    <row r="373" ht="15.75" customHeight="1" spans="1:1">
      <c r="A373" s="5"/>
    </row>
    <row r="374" ht="15.75" customHeight="1" spans="1:1">
      <c r="A374" s="5"/>
    </row>
    <row r="375" ht="15.75" customHeight="1" spans="1:1">
      <c r="A375" s="5"/>
    </row>
    <row r="376" ht="15.75" customHeight="1" spans="1:1">
      <c r="A376" s="5"/>
    </row>
    <row r="377" ht="15.75" customHeight="1" spans="1:1">
      <c r="A377" s="5"/>
    </row>
    <row r="378" ht="15.75" customHeight="1" spans="1:1">
      <c r="A378" s="5"/>
    </row>
    <row r="379" ht="15.75" customHeight="1" spans="1:1">
      <c r="A379" s="5"/>
    </row>
    <row r="380" ht="15.75" customHeight="1" spans="1:1">
      <c r="A380" s="5"/>
    </row>
    <row r="381" ht="15.75" customHeight="1" spans="1:1">
      <c r="A381" s="5"/>
    </row>
    <row r="382" ht="15.75" customHeight="1" spans="1:1">
      <c r="A382" s="5"/>
    </row>
    <row r="383" ht="15.75" customHeight="1" spans="1:1">
      <c r="A383" s="5"/>
    </row>
    <row r="384" ht="15.75" customHeight="1" spans="1:1">
      <c r="A384" s="5"/>
    </row>
    <row r="385" ht="15.75" customHeight="1" spans="1:1">
      <c r="A385" s="5"/>
    </row>
    <row r="386" ht="15.75" customHeight="1" spans="1:1">
      <c r="A386" s="5"/>
    </row>
    <row r="387" ht="15.75" customHeight="1" spans="1:1">
      <c r="A387" s="5"/>
    </row>
    <row r="388" ht="15.75" customHeight="1" spans="1:1">
      <c r="A388" s="5"/>
    </row>
    <row r="389" ht="15.75" customHeight="1" spans="1:1">
      <c r="A389" s="5"/>
    </row>
    <row r="390" ht="15.75" customHeight="1" spans="1:1">
      <c r="A390" s="5"/>
    </row>
    <row r="391" ht="15.75" customHeight="1" spans="1:1">
      <c r="A391" s="5"/>
    </row>
    <row r="392" ht="15.75" customHeight="1" spans="1:1">
      <c r="A392" s="5"/>
    </row>
    <row r="393" ht="15.75" customHeight="1" spans="1:1">
      <c r="A393" s="5"/>
    </row>
    <row r="394" ht="15.75" customHeight="1" spans="1:1">
      <c r="A394" s="5"/>
    </row>
    <row r="395" ht="15.75" customHeight="1" spans="1:1">
      <c r="A395" s="5"/>
    </row>
    <row r="396" ht="15.75" customHeight="1" spans="1:1">
      <c r="A396" s="5"/>
    </row>
    <row r="397" ht="15.75" customHeight="1" spans="1:1">
      <c r="A397" s="5"/>
    </row>
    <row r="398" ht="15.75" customHeight="1" spans="1:1">
      <c r="A398" s="5"/>
    </row>
    <row r="399" ht="15.75" customHeight="1" spans="1:1">
      <c r="A399" s="5"/>
    </row>
    <row r="400" ht="15.75" customHeight="1" spans="1:1">
      <c r="A400" s="5"/>
    </row>
    <row r="401" ht="15.75" customHeight="1" spans="1:1">
      <c r="A401" s="5"/>
    </row>
    <row r="402" ht="15.75" customHeight="1" spans="1:1">
      <c r="A402" s="5"/>
    </row>
    <row r="403" ht="15.75" customHeight="1" spans="1:1">
      <c r="A403" s="5"/>
    </row>
    <row r="404" ht="15.75" customHeight="1" spans="1:1">
      <c r="A404" s="5"/>
    </row>
    <row r="405" ht="15.75" customHeight="1" spans="1:1">
      <c r="A405" s="5"/>
    </row>
    <row r="406" ht="15.75" customHeight="1" spans="1:1">
      <c r="A406" s="5"/>
    </row>
    <row r="407" ht="15.75" customHeight="1" spans="1:1">
      <c r="A407" s="5"/>
    </row>
    <row r="408" ht="15.75" customHeight="1" spans="1:1">
      <c r="A408" s="5"/>
    </row>
    <row r="409" ht="15.75" customHeight="1" spans="1:1">
      <c r="A409" s="5"/>
    </row>
    <row r="410" ht="15.75" customHeight="1" spans="1:1">
      <c r="A410" s="5"/>
    </row>
    <row r="411" ht="15.75" customHeight="1" spans="1:1">
      <c r="A411" s="5"/>
    </row>
    <row r="412" ht="15.75" customHeight="1" spans="1:1">
      <c r="A412" s="5"/>
    </row>
    <row r="413" ht="15.75" customHeight="1" spans="1:1">
      <c r="A413" s="5"/>
    </row>
    <row r="414" ht="15.75" customHeight="1" spans="1:1">
      <c r="A414" s="5"/>
    </row>
    <row r="415" ht="15.75" customHeight="1" spans="1:1">
      <c r="A415" s="5"/>
    </row>
    <row r="416" ht="15.75" customHeight="1" spans="1:1">
      <c r="A416" s="5"/>
    </row>
    <row r="417" ht="15.75" customHeight="1" spans="1:1">
      <c r="A417" s="5"/>
    </row>
    <row r="418" ht="15.75" customHeight="1" spans="1:1">
      <c r="A418" s="5"/>
    </row>
    <row r="419" ht="15.75" customHeight="1" spans="1:1">
      <c r="A419" s="5"/>
    </row>
    <row r="420" ht="15.75" customHeight="1" spans="1:1">
      <c r="A420" s="5"/>
    </row>
    <row r="421" ht="15.75" customHeight="1" spans="1:1">
      <c r="A421" s="5"/>
    </row>
    <row r="422" ht="15.75" customHeight="1" spans="1:1">
      <c r="A422" s="5"/>
    </row>
    <row r="423" ht="15.75" customHeight="1" spans="1:1">
      <c r="A423" s="5"/>
    </row>
    <row r="424" ht="15.75" customHeight="1" spans="1:1">
      <c r="A424" s="5"/>
    </row>
    <row r="425" ht="15.75" customHeight="1" spans="1:1">
      <c r="A425" s="5"/>
    </row>
    <row r="426" ht="15.75" customHeight="1" spans="1:1">
      <c r="A426" s="5"/>
    </row>
    <row r="427" ht="15.75" customHeight="1" spans="1:1">
      <c r="A427" s="5"/>
    </row>
    <row r="428" ht="15.7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customHeight="1" spans="1:1">
      <c r="A878" s="5"/>
    </row>
    <row r="879" customHeight="1" spans="1:1">
      <c r="A879" s="5"/>
    </row>
    <row r="880" customHeight="1" spans="1:1">
      <c r="A880" s="5"/>
    </row>
    <row r="881" customHeight="1" spans="1:1">
      <c r="A881" s="5"/>
    </row>
    <row r="882" customHeight="1" spans="1:1">
      <c r="A882" s="5"/>
    </row>
    <row r="883" customHeight="1" spans="1:1">
      <c r="A883" s="5"/>
    </row>
    <row r="884" customHeight="1" spans="1:1">
      <c r="A884" s="5"/>
    </row>
    <row r="885" customHeight="1" spans="1:1">
      <c r="A885" s="5"/>
    </row>
    <row r="886" customHeight="1" spans="1:1">
      <c r="A886" s="5"/>
    </row>
    <row r="887" customHeight="1" spans="1:1">
      <c r="A887" s="5"/>
    </row>
    <row r="888" customHeight="1" spans="1:1">
      <c r="A888" s="5"/>
    </row>
    <row r="889" customHeight="1" spans="1:1">
      <c r="A889" s="5"/>
    </row>
    <row r="890" customHeight="1" spans="1:1">
      <c r="A890" s="5"/>
    </row>
    <row r="891" customHeight="1" spans="1:1">
      <c r="A891" s="5"/>
    </row>
    <row r="892" customHeight="1" spans="1:1">
      <c r="A892" s="5"/>
    </row>
    <row r="893" customHeight="1" spans="1:1">
      <c r="A893" s="5"/>
    </row>
    <row r="894" customHeight="1" spans="1:1">
      <c r="A894" s="5"/>
    </row>
    <row r="895" customHeight="1" spans="1:1">
      <c r="A895" s="5"/>
    </row>
    <row r="896" customHeight="1" spans="1:1">
      <c r="A896" s="5"/>
    </row>
    <row r="897" customHeight="1" spans="1:1">
      <c r="A897" s="5"/>
    </row>
    <row r="898" customHeight="1" spans="1:1">
      <c r="A898" s="5"/>
    </row>
    <row r="899" customHeight="1" spans="1:1">
      <c r="A899" s="5"/>
    </row>
    <row r="900" customHeight="1" spans="1:1">
      <c r="A900" s="5"/>
    </row>
    <row r="901" customHeight="1" spans="1:1">
      <c r="A901" s="5"/>
    </row>
    <row r="902" customHeight="1" spans="1:1">
      <c r="A902" s="5"/>
    </row>
    <row r="903" customHeight="1" spans="1:1">
      <c r="A903" s="5"/>
    </row>
    <row r="904" customHeight="1" spans="1:1">
      <c r="A904" s="5"/>
    </row>
    <row r="905" customHeight="1" spans="1:1">
      <c r="A905" s="5"/>
    </row>
    <row r="906" customHeight="1" spans="1:1">
      <c r="A906" s="5"/>
    </row>
    <row r="907" customHeight="1" spans="1:1">
      <c r="A907" s="5"/>
    </row>
    <row r="908" customHeight="1" spans="1:1">
      <c r="A908" s="5"/>
    </row>
    <row r="909" customHeight="1" spans="1:1">
      <c r="A909" s="5"/>
    </row>
    <row r="910" customHeight="1" spans="1:1">
      <c r="A910" s="5"/>
    </row>
    <row r="911" customHeight="1" spans="1:1">
      <c r="A911" s="5"/>
    </row>
    <row r="912" customHeight="1" spans="1:1">
      <c r="A912" s="5"/>
    </row>
    <row r="913" customHeight="1" spans="1:1">
      <c r="A913" s="5"/>
    </row>
    <row r="914" customHeight="1" spans="1:1">
      <c r="A914" s="5"/>
    </row>
    <row r="915" customHeight="1" spans="1:1">
      <c r="A915" s="5"/>
    </row>
    <row r="916" customHeight="1" spans="1:1">
      <c r="A916" s="5"/>
    </row>
    <row r="917" customHeight="1" spans="1:1">
      <c r="A917" s="5"/>
    </row>
    <row r="918" customHeight="1" spans="1:1">
      <c r="A918" s="5"/>
    </row>
    <row r="919" customHeight="1" spans="1:1">
      <c r="A919" s="5"/>
    </row>
    <row r="920" customHeight="1" spans="1:1">
      <c r="A920" s="5"/>
    </row>
    <row r="921" customHeight="1" spans="1:1">
      <c r="A921" s="5"/>
    </row>
    <row r="922" customHeight="1" spans="1:1">
      <c r="A922" s="5"/>
    </row>
    <row r="923" customHeight="1" spans="1:1">
      <c r="A923" s="5"/>
    </row>
    <row r="924" customHeight="1" spans="1:1">
      <c r="A924" s="5"/>
    </row>
    <row r="925" customHeight="1" spans="1:1">
      <c r="A925" s="5"/>
    </row>
    <row r="926" customHeight="1" spans="1:1">
      <c r="A926" s="5"/>
    </row>
    <row r="927" customHeight="1" spans="1:1">
      <c r="A927" s="5"/>
    </row>
    <row r="928" customHeight="1" spans="1:1">
      <c r="A928" s="5"/>
    </row>
    <row r="929" customHeight="1" spans="1:1">
      <c r="A929" s="5"/>
    </row>
    <row r="930" customHeight="1" spans="1:1">
      <c r="A930" s="5"/>
    </row>
    <row r="931" customHeight="1" spans="1:1">
      <c r="A931" s="5"/>
    </row>
    <row r="932" customHeight="1" spans="1:1">
      <c r="A932" s="5"/>
    </row>
    <row r="933" customHeight="1" spans="1:1">
      <c r="A933" s="5"/>
    </row>
    <row r="934" customHeight="1" spans="1:1">
      <c r="A934" s="5"/>
    </row>
    <row r="935" customHeight="1" spans="1:1">
      <c r="A935" s="5"/>
    </row>
    <row r="936" customHeight="1" spans="1:1">
      <c r="A936" s="5"/>
    </row>
    <row r="937" customHeight="1" spans="1:1">
      <c r="A937" s="5"/>
    </row>
    <row r="938" customHeight="1" spans="1:1">
      <c r="A938" s="5"/>
    </row>
    <row r="939" customHeight="1" spans="1:1">
      <c r="A939" s="5"/>
    </row>
    <row r="940" customHeight="1" spans="1:1">
      <c r="A940" s="5"/>
    </row>
    <row r="941" customHeight="1" spans="1:1">
      <c r="A941" s="5"/>
    </row>
    <row r="942" customHeight="1" spans="1:1">
      <c r="A942" s="5"/>
    </row>
    <row r="943" customHeight="1" spans="1:1">
      <c r="A943" s="5"/>
    </row>
    <row r="944" customHeight="1" spans="1:1">
      <c r="A944" s="5"/>
    </row>
    <row r="945" customHeight="1" spans="1:1">
      <c r="A945" s="5"/>
    </row>
    <row r="946" customHeight="1" spans="1:1">
      <c r="A946" s="5"/>
    </row>
    <row r="947" customHeight="1" spans="1:1">
      <c r="A947" s="5"/>
    </row>
    <row r="948" customHeight="1" spans="1:1">
      <c r="A948" s="5"/>
    </row>
    <row r="949" customHeight="1" spans="1:1">
      <c r="A949" s="5"/>
    </row>
    <row r="950" customHeight="1" spans="1:1">
      <c r="A950" s="5"/>
    </row>
    <row r="951" customHeight="1" spans="1:1">
      <c r="A951" s="5"/>
    </row>
    <row r="952" customHeight="1" spans="1:1">
      <c r="A952" s="5"/>
    </row>
    <row r="953" customHeight="1" spans="1:1">
      <c r="A953" s="5"/>
    </row>
    <row r="954" customHeight="1" spans="1:1">
      <c r="A954" s="5"/>
    </row>
    <row r="955" customHeight="1" spans="1:1">
      <c r="A955" s="5"/>
    </row>
    <row r="956" customHeight="1" spans="1:1">
      <c r="A956" s="5"/>
    </row>
    <row r="957" customHeight="1" spans="1:1">
      <c r="A957" s="5"/>
    </row>
    <row r="958" customHeight="1" spans="1:1">
      <c r="A958" s="5"/>
    </row>
    <row r="959" customHeight="1" spans="1:1">
      <c r="A959" s="5"/>
    </row>
    <row r="960" customHeight="1" spans="1:1">
      <c r="A960" s="5"/>
    </row>
    <row r="961" customHeight="1" spans="1:1">
      <c r="A961" s="5"/>
    </row>
    <row r="962" customHeight="1" spans="1:1">
      <c r="A962" s="5"/>
    </row>
    <row r="963" customHeight="1" spans="1:1">
      <c r="A963" s="5"/>
    </row>
    <row r="964" customHeight="1" spans="1:1">
      <c r="A964" s="5"/>
    </row>
    <row r="965" customHeight="1" spans="1:1">
      <c r="A965" s="5"/>
    </row>
    <row r="966" customHeight="1" spans="1:1">
      <c r="A966" s="5"/>
    </row>
    <row r="967" customHeight="1" spans="1:1">
      <c r="A967" s="5"/>
    </row>
    <row r="968" customHeight="1" spans="1:1">
      <c r="A968" s="5"/>
    </row>
    <row r="969" customHeight="1" spans="1:1">
      <c r="A969" s="5"/>
    </row>
    <row r="970" customHeight="1" spans="1:1">
      <c r="A970" s="5"/>
    </row>
    <row r="971" customHeight="1" spans="1:1">
      <c r="A971" s="5"/>
    </row>
    <row r="972" customHeight="1" spans="1:1">
      <c r="A972" s="5"/>
    </row>
    <row r="973" customHeight="1" spans="1:1">
      <c r="A973" s="5"/>
    </row>
    <row r="974" customHeight="1" spans="1:1">
      <c r="A974" s="5"/>
    </row>
    <row r="975" customHeight="1" spans="1:1">
      <c r="A975" s="5"/>
    </row>
    <row r="976" customHeight="1" spans="1:1">
      <c r="A976" s="5"/>
    </row>
    <row r="977" customHeight="1" spans="1:1">
      <c r="A977" s="5"/>
    </row>
    <row r="978" customHeight="1" spans="1:1">
      <c r="A978" s="5"/>
    </row>
    <row r="979" customHeight="1" spans="1:1">
      <c r="A979" s="5"/>
    </row>
    <row r="980" customHeight="1" spans="1:1">
      <c r="A980" s="5"/>
    </row>
    <row r="981" customHeight="1" spans="1:1">
      <c r="A981" s="5"/>
    </row>
    <row r="982" customHeight="1" spans="1:1">
      <c r="A982" s="5"/>
    </row>
    <row r="983" customHeight="1" spans="1:1">
      <c r="A983" s="5"/>
    </row>
    <row r="984" customHeight="1" spans="1:1">
      <c r="A984" s="5"/>
    </row>
    <row r="985" customHeight="1" spans="1:1">
      <c r="A985" s="5"/>
    </row>
    <row r="986" customHeight="1" spans="1:1">
      <c r="A986" s="5"/>
    </row>
    <row r="987" customHeight="1" spans="1:1">
      <c r="A987" s="5"/>
    </row>
    <row r="988" customHeight="1" spans="1:1">
      <c r="A988" s="5"/>
    </row>
    <row r="989" customHeight="1" spans="1:1">
      <c r="A989" s="5"/>
    </row>
    <row r="990" customHeight="1" spans="1:1">
      <c r="A990" s="5"/>
    </row>
    <row r="991" customHeight="1" spans="1:1">
      <c r="A991" s="5"/>
    </row>
    <row r="992" customHeight="1" spans="1:1">
      <c r="A992" s="5"/>
    </row>
    <row r="993" customHeight="1" spans="1:1">
      <c r="A993" s="5"/>
    </row>
    <row r="994" customHeight="1" spans="1:1">
      <c r="A994" s="5"/>
    </row>
    <row r="995" customHeight="1" spans="1:1">
      <c r="A995" s="5"/>
    </row>
    <row r="996" customHeight="1" spans="1:1">
      <c r="A996" s="5"/>
    </row>
    <row r="997" customHeight="1" spans="1:1">
      <c r="A997" s="5"/>
    </row>
    <row r="998" customHeight="1" spans="1:1">
      <c r="A998" s="5"/>
    </row>
    <row r="999"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sheetProtection password="CED0" sheet="1" objects="1" scenarios="1"/>
  <mergeCells count="38">
    <mergeCell ref="C2:D2"/>
    <mergeCell ref="C6:O6"/>
    <mergeCell ref="C7:O7"/>
    <mergeCell ref="C8:O8"/>
    <mergeCell ref="F12:K12"/>
    <mergeCell ref="K19:L19"/>
    <mergeCell ref="F24:K24"/>
    <mergeCell ref="K38:L38"/>
    <mergeCell ref="F43:K43"/>
    <mergeCell ref="K50:L50"/>
    <mergeCell ref="F55:K55"/>
    <mergeCell ref="K67:L67"/>
    <mergeCell ref="D12:D14"/>
    <mergeCell ref="D24:D26"/>
    <mergeCell ref="D43:D45"/>
    <mergeCell ref="D55:D57"/>
    <mergeCell ref="E12:E14"/>
    <mergeCell ref="E24:E26"/>
    <mergeCell ref="E43:E45"/>
    <mergeCell ref="E55:E57"/>
    <mergeCell ref="L12:L14"/>
    <mergeCell ref="L24:L26"/>
    <mergeCell ref="L43:L45"/>
    <mergeCell ref="L55:L57"/>
    <mergeCell ref="M12:M14"/>
    <mergeCell ref="M24:M26"/>
    <mergeCell ref="M43:M45"/>
    <mergeCell ref="M55:M57"/>
    <mergeCell ref="N12:N14"/>
    <mergeCell ref="N15:N19"/>
    <mergeCell ref="N24:N26"/>
    <mergeCell ref="N27:N28"/>
    <mergeCell ref="N31:N35"/>
    <mergeCell ref="N36:N37"/>
    <mergeCell ref="N43:N45"/>
    <mergeCell ref="N46:N50"/>
    <mergeCell ref="N55:N57"/>
    <mergeCell ref="N58:N67"/>
  </mergeCells>
  <conditionalFormatting sqref="F37">
    <cfRule type="containsBlanks" dxfId="0" priority="4">
      <formula>LEN(TRIM(F37))=0</formula>
    </cfRule>
  </conditionalFormatting>
  <conditionalFormatting sqref="H37">
    <cfRule type="containsBlanks" dxfId="0" priority="16">
      <formula>LEN(TRIM(H37))=0</formula>
    </cfRule>
  </conditionalFormatting>
  <conditionalFormatting sqref="J37">
    <cfRule type="containsBlanks" dxfId="0" priority="15">
      <formula>LEN(TRIM(J37))=0</formula>
    </cfRule>
  </conditionalFormatting>
  <conditionalFormatting sqref="F15:F18">
    <cfRule type="containsBlanks" dxfId="0" priority="5">
      <formula>LEN(TRIM(F15))=0</formula>
    </cfRule>
  </conditionalFormatting>
  <conditionalFormatting sqref="F27:F36">
    <cfRule type="containsBlanks" dxfId="0" priority="3">
      <formula>LEN(TRIM(F27))=0</formula>
    </cfRule>
  </conditionalFormatting>
  <conditionalFormatting sqref="F46:F49">
    <cfRule type="containsBlanks" dxfId="0" priority="2">
      <formula>LEN(TRIM(F46))=0</formula>
    </cfRule>
  </conditionalFormatting>
  <conditionalFormatting sqref="F58:F66">
    <cfRule type="containsBlanks" dxfId="0" priority="1">
      <formula>LEN(TRIM(F58))=0</formula>
    </cfRule>
  </conditionalFormatting>
  <conditionalFormatting sqref="H15:H18">
    <cfRule type="containsBlanks" dxfId="0" priority="10">
      <formula>LEN(TRIM(H15))=0</formula>
    </cfRule>
  </conditionalFormatting>
  <conditionalFormatting sqref="H27:H36">
    <cfRule type="containsBlanks" dxfId="0" priority="8">
      <formula>LEN(TRIM(H27))=0</formula>
    </cfRule>
  </conditionalFormatting>
  <conditionalFormatting sqref="H46:H49">
    <cfRule type="containsBlanks" dxfId="0" priority="14">
      <formula>LEN(TRIM(H46))=0</formula>
    </cfRule>
  </conditionalFormatting>
  <conditionalFormatting sqref="H58:H66">
    <cfRule type="containsBlanks" dxfId="0" priority="12">
      <formula>LEN(TRIM(H58))=0</formula>
    </cfRule>
  </conditionalFormatting>
  <conditionalFormatting sqref="J15:J18">
    <cfRule type="containsBlanks" dxfId="0" priority="9">
      <formula>LEN(TRIM(J15))=0</formula>
    </cfRule>
  </conditionalFormatting>
  <conditionalFormatting sqref="J27:J36">
    <cfRule type="containsBlanks" dxfId="0" priority="7">
      <formula>LEN(TRIM(J27))=0</formula>
    </cfRule>
  </conditionalFormatting>
  <conditionalFormatting sqref="J46:J49">
    <cfRule type="containsBlanks" dxfId="0" priority="13">
      <formula>LEN(TRIM(J46))=0</formula>
    </cfRule>
  </conditionalFormatting>
  <conditionalFormatting sqref="J58:J66">
    <cfRule type="containsBlanks" dxfId="0" priority="11">
      <formula>LEN(TRIM(J58))=0</formula>
    </cfRule>
  </conditionalFormatting>
  <dataValidations count="9">
    <dataValidation type="list" allowBlank="1" showInputMessage="1" showErrorMessage="1" sqref="F17 H17 J17">
      <formula1>'4'!$D$42:$D$45</formula1>
    </dataValidation>
    <dataValidation type="list" allowBlank="1" showInputMessage="1" showErrorMessage="1" sqref="F18 H18 J18">
      <formula1>'4'!$D$60:$D$63</formula1>
    </dataValidation>
    <dataValidation type="list" allowBlank="1" showInputMessage="1" showErrorMessage="1" sqref="F27 H27 J27">
      <formula1>'4'!$D$84:$D$87</formula1>
    </dataValidation>
    <dataValidation type="list" allowBlank="1" showInputMessage="1" showErrorMessage="1" sqref="F28 H28 J28 F30 H30 J30 F32 H32 J32 F15:F16 F46:F49 F58:F66 H15:H16 H46:H49 H58:H66 J15:J16 J46:J49 J58:J66">
      <formula1>'4'!$D$23:$D$24</formula1>
    </dataValidation>
    <dataValidation type="list" allowBlank="1" showInputMessage="1" showErrorMessage="1" sqref="F29 H29 J29">
      <formula1>'4'!$D$112:$D$115</formula1>
    </dataValidation>
    <dataValidation type="list" allowBlank="1" showInputMessage="1" showErrorMessage="1" sqref="F31 H31 J31">
      <formula1>'4'!$D$138:$D$141</formula1>
    </dataValidation>
    <dataValidation type="list" allowBlank="1" showInputMessage="1" showErrorMessage="1" sqref="F33 H33 J33">
      <formula1>'4'!$D$167:$D$170</formula1>
    </dataValidation>
    <dataValidation type="list" allowBlank="1" showInputMessage="1" showErrorMessage="1" sqref="F36 H36 J36">
      <formula1>'4'!$D$208:$D$211</formula1>
    </dataValidation>
    <dataValidation type="list" allowBlank="1" showInputMessage="1" showErrorMessage="1" sqref="F37 H37 J37 F34:F35 H34:H35 J34:J35">
      <formula1>'4'!$D$180:$D$181</formula1>
    </dataValidation>
  </dataValidations>
  <pageMargins left="0.393700787401575" right="0.393700787401575" top="0.78740157480315" bottom="0.393700787401575" header="0.511811023622047" footer="0.511811023622047"/>
  <pageSetup paperSize="9" fitToHeight="0" orientation="landscape"/>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617"/>
  <sheetViews>
    <sheetView topLeftCell="A252" workbookViewId="0">
      <selection activeCell="D206" sqref="D206"/>
    </sheetView>
  </sheetViews>
  <sheetFormatPr defaultColWidth="12.5454545454545" defaultRowHeight="15" customHeight="1"/>
  <cols>
    <col min="1" max="3" width="8.72727272727273" style="340" customWidth="1"/>
    <col min="4" max="4" width="54.5454545454545" style="340" customWidth="1"/>
    <col min="5" max="5" width="51" style="340" customWidth="1"/>
    <col min="6" max="8" width="8.72727272727273" style="340" customWidth="1"/>
    <col min="9" max="10" width="8.72727272727273" style="340" hidden="1" customWidth="1"/>
    <col min="11" max="26" width="8.72727272727273" style="340" customWidth="1"/>
    <col min="27" max="16384" width="12.5454545454545" style="340"/>
  </cols>
  <sheetData>
    <row r="1" ht="13.5" customHeight="1" spans="1:26">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row>
    <row r="2" ht="13.5" customHeight="1" spans="1:26">
      <c r="A2" s="341"/>
      <c r="B2" s="342" t="s">
        <v>165</v>
      </c>
      <c r="C2" s="343"/>
      <c r="D2" s="341"/>
      <c r="E2" s="341"/>
      <c r="F2" s="341"/>
      <c r="G2" s="341"/>
      <c r="H2" s="341"/>
      <c r="I2" s="341"/>
      <c r="J2" s="341"/>
      <c r="K2" s="341"/>
      <c r="L2" s="341"/>
      <c r="M2" s="341"/>
      <c r="N2" s="341"/>
      <c r="O2" s="341"/>
      <c r="P2" s="341"/>
      <c r="Q2" s="341"/>
      <c r="R2" s="341"/>
      <c r="S2" s="341"/>
      <c r="T2" s="341"/>
      <c r="U2" s="341"/>
      <c r="V2" s="341"/>
      <c r="W2" s="341"/>
      <c r="X2" s="341"/>
      <c r="Y2" s="341"/>
      <c r="Z2" s="341"/>
    </row>
    <row r="3" ht="13.5" customHeight="1" spans="1:26">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row>
    <row r="4" ht="13.5" customHeight="1" spans="1:26">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row>
    <row r="5" ht="13.5" customHeight="1" spans="1:26">
      <c r="A5" s="341"/>
      <c r="B5" s="341"/>
      <c r="C5" s="341"/>
      <c r="D5" s="341"/>
      <c r="E5" s="341"/>
      <c r="F5" s="341"/>
      <c r="G5" s="341"/>
      <c r="H5" s="341"/>
      <c r="I5" s="341"/>
      <c r="J5" s="341"/>
      <c r="K5" s="341"/>
      <c r="L5" s="341"/>
      <c r="M5" s="341"/>
      <c r="N5" s="341"/>
      <c r="O5" s="341"/>
      <c r="P5" s="341"/>
      <c r="Q5" s="341"/>
      <c r="R5" s="341"/>
      <c r="S5" s="341"/>
      <c r="T5" s="341"/>
      <c r="U5" s="341"/>
      <c r="V5" s="341"/>
      <c r="W5" s="341"/>
      <c r="X5" s="341"/>
      <c r="Y5" s="341"/>
      <c r="Z5" s="341"/>
    </row>
    <row r="6" ht="13.5" customHeight="1" spans="1:26">
      <c r="A6" s="341"/>
      <c r="B6" s="344" t="s">
        <v>1</v>
      </c>
      <c r="G6" s="341"/>
      <c r="H6" s="341"/>
      <c r="I6" s="341"/>
      <c r="J6" s="341"/>
      <c r="K6" s="341"/>
      <c r="L6" s="341"/>
      <c r="M6" s="341"/>
      <c r="N6" s="341"/>
      <c r="O6" s="341"/>
      <c r="P6" s="341"/>
      <c r="Q6" s="341"/>
      <c r="R6" s="341"/>
      <c r="S6" s="341"/>
      <c r="T6" s="341"/>
      <c r="U6" s="341"/>
      <c r="V6" s="341"/>
      <c r="W6" s="341"/>
      <c r="X6" s="341"/>
      <c r="Y6" s="341"/>
      <c r="Z6" s="341"/>
    </row>
    <row r="7" ht="13.5" customHeight="1" spans="1:26">
      <c r="A7" s="341"/>
      <c r="B7" s="344" t="s">
        <v>345</v>
      </c>
      <c r="G7" s="341"/>
      <c r="H7" s="341"/>
      <c r="I7" s="341"/>
      <c r="J7" s="341"/>
      <c r="K7" s="341"/>
      <c r="L7" s="341"/>
      <c r="M7" s="341"/>
      <c r="N7" s="341"/>
      <c r="O7" s="341"/>
      <c r="P7" s="341"/>
      <c r="Q7" s="341"/>
      <c r="R7" s="341"/>
      <c r="S7" s="341"/>
      <c r="T7" s="341"/>
      <c r="U7" s="341"/>
      <c r="V7" s="341"/>
      <c r="W7" s="341"/>
      <c r="X7" s="341"/>
      <c r="Y7" s="341"/>
      <c r="Z7" s="341"/>
    </row>
    <row r="8" ht="13.5" customHeight="1" spans="1:26">
      <c r="A8" s="341"/>
      <c r="B8" s="344" t="s">
        <v>499</v>
      </c>
      <c r="G8" s="341"/>
      <c r="H8" s="341"/>
      <c r="I8" s="341"/>
      <c r="J8" s="341"/>
      <c r="K8" s="341"/>
      <c r="L8" s="341"/>
      <c r="M8" s="341"/>
      <c r="N8" s="341"/>
      <c r="O8" s="341"/>
      <c r="P8" s="341"/>
      <c r="Q8" s="341"/>
      <c r="R8" s="341"/>
      <c r="S8" s="341"/>
      <c r="T8" s="341"/>
      <c r="U8" s="341"/>
      <c r="V8" s="341"/>
      <c r="W8" s="341"/>
      <c r="X8" s="341"/>
      <c r="Y8" s="341"/>
      <c r="Z8" s="341"/>
    </row>
    <row r="9" ht="13.5" customHeight="1" spans="1:26">
      <c r="A9" s="341"/>
      <c r="B9" s="345" t="s">
        <v>6</v>
      </c>
      <c r="C9" s="346"/>
      <c r="D9" s="346"/>
      <c r="E9" s="346"/>
      <c r="F9" s="346"/>
      <c r="G9" s="341"/>
      <c r="H9" s="341"/>
      <c r="I9" s="341"/>
      <c r="J9" s="341"/>
      <c r="K9" s="341"/>
      <c r="L9" s="341"/>
      <c r="M9" s="341"/>
      <c r="N9" s="341"/>
      <c r="O9" s="341"/>
      <c r="P9" s="341"/>
      <c r="Q9" s="341"/>
      <c r="R9" s="341"/>
      <c r="S9" s="341"/>
      <c r="T9" s="341"/>
      <c r="U9" s="341"/>
      <c r="V9" s="341"/>
      <c r="W9" s="341"/>
      <c r="X9" s="341"/>
      <c r="Y9" s="341"/>
      <c r="Z9" s="341"/>
    </row>
    <row r="10" ht="13.5" customHeight="1" spans="1:26">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row>
    <row r="11" ht="13.5" customHeight="1" spans="1:26">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row>
    <row r="12" ht="15.5" spans="1:26">
      <c r="A12" s="341"/>
      <c r="B12" s="347" t="s">
        <v>536</v>
      </c>
      <c r="C12" s="348"/>
      <c r="D12" s="348"/>
      <c r="E12" s="348"/>
      <c r="F12" s="349"/>
      <c r="G12" s="341"/>
      <c r="H12" s="341"/>
      <c r="I12" s="341"/>
      <c r="J12" s="341"/>
      <c r="K12" s="341"/>
      <c r="L12" s="341"/>
      <c r="M12" s="341"/>
      <c r="N12" s="341"/>
      <c r="O12" s="341"/>
      <c r="P12" s="341"/>
      <c r="Q12" s="341"/>
      <c r="R12" s="341"/>
      <c r="S12" s="341"/>
      <c r="T12" s="341"/>
      <c r="U12" s="341"/>
      <c r="V12" s="341"/>
      <c r="W12" s="341"/>
      <c r="X12" s="341"/>
      <c r="Y12" s="341"/>
      <c r="Z12" s="341"/>
    </row>
    <row r="13" ht="14.5" spans="1:26">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row>
    <row r="14" ht="20" spans="1:26">
      <c r="A14" s="341"/>
      <c r="B14" s="350"/>
      <c r="C14" s="351" t="s">
        <v>537</v>
      </c>
      <c r="D14" s="352"/>
      <c r="E14" s="352"/>
      <c r="F14" s="353"/>
      <c r="G14" s="341"/>
      <c r="H14" s="341"/>
      <c r="I14" s="341"/>
      <c r="J14" s="341"/>
      <c r="K14" s="341"/>
      <c r="L14" s="341"/>
      <c r="M14" s="341"/>
      <c r="N14" s="341"/>
      <c r="O14" s="341">
        <v>1</v>
      </c>
      <c r="P14" s="341">
        <v>1</v>
      </c>
      <c r="Q14" s="341"/>
      <c r="R14" s="341"/>
      <c r="S14" s="341"/>
      <c r="T14" s="341"/>
      <c r="U14" s="341"/>
      <c r="V14" s="341"/>
      <c r="W14" s="341"/>
      <c r="X14" s="341"/>
      <c r="Y14" s="341"/>
      <c r="Z14" s="341"/>
    </row>
    <row r="15" ht="9" customHeight="1" spans="1:26">
      <c r="A15" s="341"/>
      <c r="B15" s="354"/>
      <c r="C15" s="355"/>
      <c r="D15" s="355"/>
      <c r="E15" s="355"/>
      <c r="F15" s="356"/>
      <c r="G15" s="341"/>
      <c r="H15" s="341"/>
      <c r="I15" s="341"/>
      <c r="J15" s="341"/>
      <c r="K15" s="341"/>
      <c r="L15" s="341"/>
      <c r="M15" s="341"/>
      <c r="N15" s="341"/>
      <c r="O15" s="341"/>
      <c r="P15" s="341"/>
      <c r="Q15" s="341"/>
      <c r="R15" s="341"/>
      <c r="S15" s="341"/>
      <c r="T15" s="341"/>
      <c r="U15" s="341"/>
      <c r="V15" s="341"/>
      <c r="W15" s="341"/>
      <c r="X15" s="341"/>
      <c r="Y15" s="341"/>
      <c r="Z15" s="341"/>
    </row>
    <row r="16" ht="15.5" spans="1:26">
      <c r="A16" s="341"/>
      <c r="B16" s="357"/>
      <c r="C16" s="358" t="s">
        <v>538</v>
      </c>
      <c r="D16" s="344"/>
      <c r="E16" s="344"/>
      <c r="F16" s="356"/>
      <c r="G16" s="341"/>
      <c r="H16" s="341"/>
      <c r="I16" s="341"/>
      <c r="J16" s="341"/>
      <c r="K16" s="341"/>
      <c r="L16" s="341"/>
      <c r="M16" s="341"/>
      <c r="N16" s="341"/>
      <c r="O16" s="341"/>
      <c r="P16" s="341"/>
      <c r="Q16" s="341"/>
      <c r="R16" s="341"/>
      <c r="S16" s="341"/>
      <c r="T16" s="341"/>
      <c r="U16" s="341"/>
      <c r="V16" s="341"/>
      <c r="W16" s="341"/>
      <c r="X16" s="341"/>
      <c r="Y16" s="341"/>
      <c r="Z16" s="341"/>
    </row>
    <row r="17" ht="15.5" spans="1:26">
      <c r="A17" s="341"/>
      <c r="B17" s="359"/>
      <c r="C17" s="358" t="s">
        <v>539</v>
      </c>
      <c r="D17" s="344"/>
      <c r="E17" s="344"/>
      <c r="F17" s="356"/>
      <c r="G17" s="341"/>
      <c r="H17" s="341"/>
      <c r="I17" s="341"/>
      <c r="J17" s="341"/>
      <c r="K17" s="341"/>
      <c r="L17" s="341"/>
      <c r="M17" s="341"/>
      <c r="N17" s="341"/>
      <c r="O17" s="341"/>
      <c r="P17" s="341"/>
      <c r="Q17" s="341"/>
      <c r="R17" s="341"/>
      <c r="S17" s="341"/>
      <c r="T17" s="341"/>
      <c r="U17" s="341"/>
      <c r="V17" s="341"/>
      <c r="W17" s="341"/>
      <c r="X17" s="341"/>
      <c r="Y17" s="341"/>
      <c r="Z17" s="341"/>
    </row>
    <row r="18" ht="8.15" customHeight="1" spans="1:26">
      <c r="A18" s="341"/>
      <c r="B18" s="360"/>
      <c r="C18" s="361"/>
      <c r="D18" s="361"/>
      <c r="E18" s="361"/>
      <c r="F18" s="362"/>
      <c r="G18" s="341"/>
      <c r="H18" s="341"/>
      <c r="I18" s="341"/>
      <c r="J18" s="341"/>
      <c r="K18" s="341"/>
      <c r="L18" s="341"/>
      <c r="M18" s="341"/>
      <c r="N18" s="341"/>
      <c r="O18" s="341"/>
      <c r="P18" s="341"/>
      <c r="Q18" s="341"/>
      <c r="R18" s="341"/>
      <c r="S18" s="341"/>
      <c r="T18" s="341"/>
      <c r="U18" s="341"/>
      <c r="V18" s="341"/>
      <c r="W18" s="341"/>
      <c r="X18" s="341"/>
      <c r="Y18" s="341"/>
      <c r="Z18" s="341"/>
    </row>
    <row r="19" ht="15.5" spans="1:26">
      <c r="A19" s="341"/>
      <c r="B19" s="357"/>
      <c r="C19" s="363"/>
      <c r="D19" s="341"/>
      <c r="E19" s="341"/>
      <c r="F19" s="356"/>
      <c r="G19" s="341"/>
      <c r="H19" s="341"/>
      <c r="I19" s="341"/>
      <c r="J19" s="341"/>
      <c r="K19" s="341"/>
      <c r="L19" s="341"/>
      <c r="M19" s="341"/>
      <c r="N19" s="341"/>
      <c r="O19" s="341"/>
      <c r="P19" s="341"/>
      <c r="Q19" s="341"/>
      <c r="R19" s="341"/>
      <c r="S19" s="341"/>
      <c r="T19" s="341"/>
      <c r="U19" s="341"/>
      <c r="V19" s="341"/>
      <c r="W19" s="341"/>
      <c r="X19" s="341"/>
      <c r="Y19" s="341"/>
      <c r="Z19" s="341"/>
    </row>
    <row r="20" ht="15.5" spans="1:26">
      <c r="A20" s="341"/>
      <c r="B20" s="357"/>
      <c r="C20" s="364" t="s">
        <v>289</v>
      </c>
      <c r="D20" s="365"/>
      <c r="E20" s="366"/>
      <c r="F20" s="356"/>
      <c r="G20" s="341"/>
      <c r="H20" s="341"/>
      <c r="I20" s="341"/>
      <c r="J20" s="341"/>
      <c r="K20" s="341"/>
      <c r="L20" s="341"/>
      <c r="M20" s="341"/>
      <c r="N20" s="341"/>
      <c r="O20" s="341"/>
      <c r="P20" s="341"/>
      <c r="Q20" s="341"/>
      <c r="R20" s="341"/>
      <c r="S20" s="341"/>
      <c r="T20" s="341"/>
      <c r="U20" s="341"/>
      <c r="V20" s="341"/>
      <c r="W20" s="341"/>
      <c r="X20" s="341"/>
      <c r="Y20" s="341"/>
      <c r="Z20" s="341"/>
    </row>
    <row r="21" ht="15.75" customHeight="1" spans="1:26">
      <c r="A21" s="341"/>
      <c r="B21" s="357"/>
      <c r="C21" s="363"/>
      <c r="D21" s="341"/>
      <c r="E21" s="341"/>
      <c r="F21" s="356"/>
      <c r="G21" s="341"/>
      <c r="H21" s="341"/>
      <c r="I21" s="341"/>
      <c r="J21" s="341"/>
      <c r="K21" s="341"/>
      <c r="L21" s="341"/>
      <c r="M21" s="341"/>
      <c r="N21" s="341"/>
      <c r="O21" s="341"/>
      <c r="P21" s="341"/>
      <c r="Q21" s="341"/>
      <c r="R21" s="341"/>
      <c r="S21" s="341"/>
      <c r="T21" s="341"/>
      <c r="U21" s="341"/>
      <c r="V21" s="341"/>
      <c r="W21" s="341"/>
      <c r="X21" s="341"/>
      <c r="Y21" s="341"/>
      <c r="Z21" s="341"/>
    </row>
    <row r="22" ht="15.75" customHeight="1" spans="1:26">
      <c r="A22" s="341"/>
      <c r="B22" s="367"/>
      <c r="C22" s="368" t="s">
        <v>290</v>
      </c>
      <c r="D22" s="831" t="s">
        <v>230</v>
      </c>
      <c r="E22" s="369" t="s">
        <v>229</v>
      </c>
      <c r="F22" s="356"/>
      <c r="G22" s="341"/>
      <c r="H22" s="341"/>
      <c r="I22" s="341"/>
      <c r="J22" s="341"/>
      <c r="K22" s="341"/>
      <c r="L22" s="341"/>
      <c r="M22" s="341"/>
      <c r="N22" s="341"/>
      <c r="O22" s="341"/>
      <c r="P22" s="341"/>
      <c r="Q22" s="341"/>
      <c r="R22" s="341"/>
      <c r="S22" s="341"/>
      <c r="T22" s="341"/>
      <c r="U22" s="341"/>
      <c r="V22" s="341"/>
      <c r="W22" s="341"/>
      <c r="X22" s="341"/>
      <c r="Y22" s="341"/>
      <c r="Z22" s="341"/>
    </row>
    <row r="23" ht="15.75" customHeight="1" spans="1:26">
      <c r="A23" s="341"/>
      <c r="B23" s="367"/>
      <c r="C23" s="370">
        <v>1</v>
      </c>
      <c r="D23" s="832" t="s">
        <v>291</v>
      </c>
      <c r="E23" s="372" t="s">
        <v>385</v>
      </c>
      <c r="F23" s="356"/>
      <c r="G23" s="341"/>
      <c r="H23" s="341"/>
      <c r="I23" s="341"/>
      <c r="J23" s="341"/>
      <c r="K23" s="341"/>
      <c r="L23" s="341"/>
      <c r="M23" s="341"/>
      <c r="N23" s="341"/>
      <c r="O23" s="341"/>
      <c r="P23" s="341"/>
      <c r="Q23" s="341"/>
      <c r="R23" s="341"/>
      <c r="S23" s="341"/>
      <c r="T23" s="341"/>
      <c r="U23" s="341"/>
      <c r="V23" s="341"/>
      <c r="W23" s="341"/>
      <c r="X23" s="341"/>
      <c r="Y23" s="341"/>
      <c r="Z23" s="341"/>
    </row>
    <row r="24" ht="15.75" customHeight="1" spans="1:26">
      <c r="A24" s="341"/>
      <c r="B24" s="367"/>
      <c r="C24" s="370">
        <v>4</v>
      </c>
      <c r="D24" s="832" t="s">
        <v>295</v>
      </c>
      <c r="E24" s="373"/>
      <c r="F24" s="356"/>
      <c r="G24" s="341"/>
      <c r="H24" s="341"/>
      <c r="I24" s="341"/>
      <c r="J24" s="341"/>
      <c r="K24" s="341"/>
      <c r="L24" s="341"/>
      <c r="M24" s="341"/>
      <c r="N24" s="341"/>
      <c r="O24" s="341"/>
      <c r="P24" s="341"/>
      <c r="Q24" s="341"/>
      <c r="R24" s="341"/>
      <c r="S24" s="341"/>
      <c r="T24" s="341"/>
      <c r="U24" s="341"/>
      <c r="V24" s="341"/>
      <c r="W24" s="341"/>
      <c r="X24" s="341"/>
      <c r="Y24" s="341"/>
      <c r="Z24" s="341"/>
    </row>
    <row r="25" ht="15.75" customHeight="1" spans="1:26">
      <c r="A25" s="341"/>
      <c r="B25" s="374"/>
      <c r="C25" s="375"/>
      <c r="D25" s="376"/>
      <c r="E25" s="375"/>
      <c r="F25" s="362"/>
      <c r="G25" s="341"/>
      <c r="H25" s="341"/>
      <c r="I25" s="341"/>
      <c r="J25" s="341"/>
      <c r="K25" s="341"/>
      <c r="L25" s="341"/>
      <c r="M25" s="341"/>
      <c r="N25" s="341"/>
      <c r="O25" s="341"/>
      <c r="P25" s="341"/>
      <c r="Q25" s="341"/>
      <c r="R25" s="341"/>
      <c r="S25" s="341"/>
      <c r="T25" s="341"/>
      <c r="U25" s="341"/>
      <c r="V25" s="341"/>
      <c r="W25" s="341"/>
      <c r="X25" s="341"/>
      <c r="Y25" s="341"/>
      <c r="Z25" s="341"/>
    </row>
    <row r="26" ht="15.75" customHeight="1" spans="1:26">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row>
    <row r="27" ht="15.75" customHeight="1" spans="1:26">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row>
    <row r="28" ht="15.75" customHeight="1" spans="1:26">
      <c r="A28" s="341"/>
      <c r="B28" s="377"/>
      <c r="C28" s="378" t="s">
        <v>540</v>
      </c>
      <c r="D28" s="379"/>
      <c r="E28" s="379"/>
      <c r="F28" s="380"/>
      <c r="G28" s="341"/>
      <c r="H28" s="341"/>
      <c r="I28" s="341"/>
      <c r="J28" s="341"/>
      <c r="K28" s="341"/>
      <c r="L28" s="341"/>
      <c r="M28" s="341"/>
      <c r="N28" s="341"/>
      <c r="O28" s="341">
        <v>2</v>
      </c>
      <c r="P28" s="341">
        <v>2</v>
      </c>
      <c r="Q28" s="341"/>
      <c r="R28" s="341"/>
      <c r="S28" s="341"/>
      <c r="T28" s="341"/>
      <c r="U28" s="341"/>
      <c r="V28" s="341"/>
      <c r="W28" s="341"/>
      <c r="X28" s="341"/>
      <c r="Y28" s="341"/>
      <c r="Z28" s="341"/>
    </row>
    <row r="29" ht="15.75" customHeight="1" spans="1:26">
      <c r="A29" s="341"/>
      <c r="B29" s="357"/>
      <c r="C29" s="363"/>
      <c r="D29" s="341"/>
      <c r="E29" s="341"/>
      <c r="F29" s="356"/>
      <c r="G29" s="341"/>
      <c r="H29" s="341"/>
      <c r="I29" s="341"/>
      <c r="J29" s="341"/>
      <c r="K29" s="341"/>
      <c r="L29" s="341"/>
      <c r="M29" s="341"/>
      <c r="N29" s="341"/>
      <c r="O29" s="341"/>
      <c r="P29" s="341"/>
      <c r="Q29" s="341"/>
      <c r="R29" s="341"/>
      <c r="S29" s="341"/>
      <c r="T29" s="341"/>
      <c r="U29" s="341"/>
      <c r="V29" s="341"/>
      <c r="W29" s="341"/>
      <c r="X29" s="341"/>
      <c r="Y29" s="341"/>
      <c r="Z29" s="341"/>
    </row>
    <row r="30" ht="15.75" customHeight="1" spans="1:26">
      <c r="A30" s="341"/>
      <c r="B30" s="357"/>
      <c r="C30" s="381" t="s">
        <v>289</v>
      </c>
      <c r="D30" s="382"/>
      <c r="E30" s="383"/>
      <c r="F30" s="356"/>
      <c r="G30" s="341"/>
      <c r="H30" s="341"/>
      <c r="I30" s="341"/>
      <c r="J30" s="341"/>
      <c r="K30" s="341"/>
      <c r="L30" s="341"/>
      <c r="M30" s="341"/>
      <c r="N30" s="341"/>
      <c r="O30" s="341"/>
      <c r="P30" s="341"/>
      <c r="Q30" s="341"/>
      <c r="R30" s="341"/>
      <c r="S30" s="341"/>
      <c r="T30" s="341"/>
      <c r="U30" s="341"/>
      <c r="V30" s="341"/>
      <c r="W30" s="341"/>
      <c r="X30" s="341"/>
      <c r="Y30" s="341"/>
      <c r="Z30" s="341"/>
    </row>
    <row r="31" ht="15.75" customHeight="1" spans="1:26">
      <c r="A31" s="341"/>
      <c r="B31" s="357"/>
      <c r="C31" s="363"/>
      <c r="D31" s="341"/>
      <c r="E31" s="341"/>
      <c r="F31" s="356"/>
      <c r="G31" s="341"/>
      <c r="H31" s="341"/>
      <c r="I31" s="341"/>
      <c r="J31" s="341"/>
      <c r="K31" s="341"/>
      <c r="L31" s="341"/>
      <c r="M31" s="341"/>
      <c r="N31" s="341"/>
      <c r="O31" s="341"/>
      <c r="P31" s="341"/>
      <c r="Q31" s="341"/>
      <c r="R31" s="341"/>
      <c r="S31" s="341"/>
      <c r="T31" s="341"/>
      <c r="U31" s="341"/>
      <c r="V31" s="341"/>
      <c r="W31" s="341"/>
      <c r="X31" s="341"/>
      <c r="Y31" s="341"/>
      <c r="Z31" s="341"/>
    </row>
    <row r="32" ht="15.75" customHeight="1" spans="1:26">
      <c r="A32" s="341"/>
      <c r="B32" s="367"/>
      <c r="C32" s="368" t="s">
        <v>290</v>
      </c>
      <c r="D32" s="831" t="s">
        <v>230</v>
      </c>
      <c r="E32" s="369" t="s">
        <v>229</v>
      </c>
      <c r="F32" s="356"/>
      <c r="G32" s="341"/>
      <c r="H32" s="341"/>
      <c r="I32" s="341"/>
      <c r="J32" s="341"/>
      <c r="K32" s="341"/>
      <c r="L32" s="341"/>
      <c r="M32" s="341"/>
      <c r="N32" s="341"/>
      <c r="O32" s="341"/>
      <c r="P32" s="341"/>
      <c r="Q32" s="341"/>
      <c r="R32" s="341"/>
      <c r="S32" s="341"/>
      <c r="T32" s="341"/>
      <c r="U32" s="341"/>
      <c r="V32" s="341"/>
      <c r="W32" s="341"/>
      <c r="X32" s="341"/>
      <c r="Y32" s="341"/>
      <c r="Z32" s="341"/>
    </row>
    <row r="33" ht="15.75" customHeight="1" spans="1:26">
      <c r="A33" s="341"/>
      <c r="B33" s="367"/>
      <c r="C33" s="370">
        <v>1</v>
      </c>
      <c r="D33" s="832" t="s">
        <v>291</v>
      </c>
      <c r="E33" s="372" t="s">
        <v>385</v>
      </c>
      <c r="F33" s="356"/>
      <c r="G33" s="341"/>
      <c r="H33" s="341"/>
      <c r="I33" s="341"/>
      <c r="J33" s="341"/>
      <c r="K33" s="341"/>
      <c r="L33" s="341"/>
      <c r="M33" s="341"/>
      <c r="N33" s="341"/>
      <c r="O33" s="341"/>
      <c r="P33" s="341"/>
      <c r="Q33" s="341"/>
      <c r="R33" s="341"/>
      <c r="S33" s="341"/>
      <c r="T33" s="341"/>
      <c r="U33" s="341"/>
      <c r="V33" s="341"/>
      <c r="W33" s="341"/>
      <c r="X33" s="341"/>
      <c r="Y33" s="341"/>
      <c r="Z33" s="341"/>
    </row>
    <row r="34" ht="15.75" customHeight="1" spans="1:26">
      <c r="A34" s="341"/>
      <c r="B34" s="367"/>
      <c r="C34" s="370">
        <v>4</v>
      </c>
      <c r="D34" s="832" t="s">
        <v>295</v>
      </c>
      <c r="E34" s="373"/>
      <c r="F34" s="356"/>
      <c r="G34" s="341"/>
      <c r="H34" s="341"/>
      <c r="I34" s="341"/>
      <c r="J34" s="341"/>
      <c r="K34" s="341"/>
      <c r="L34" s="341"/>
      <c r="M34" s="341"/>
      <c r="N34" s="341"/>
      <c r="O34" s="341"/>
      <c r="P34" s="341"/>
      <c r="Q34" s="341"/>
      <c r="R34" s="341"/>
      <c r="S34" s="341"/>
      <c r="T34" s="341"/>
      <c r="U34" s="341"/>
      <c r="V34" s="341"/>
      <c r="W34" s="341"/>
      <c r="X34" s="341"/>
      <c r="Y34" s="341"/>
      <c r="Z34" s="341"/>
    </row>
    <row r="35" ht="15.75" customHeight="1" spans="1:26">
      <c r="A35" s="341"/>
      <c r="B35" s="374"/>
      <c r="C35" s="375"/>
      <c r="D35" s="376"/>
      <c r="E35" s="375"/>
      <c r="F35" s="362"/>
      <c r="G35" s="341"/>
      <c r="H35" s="341"/>
      <c r="I35" s="341"/>
      <c r="J35" s="341"/>
      <c r="K35" s="341"/>
      <c r="L35" s="341"/>
      <c r="M35" s="341"/>
      <c r="N35" s="341"/>
      <c r="O35" s="341"/>
      <c r="P35" s="341"/>
      <c r="Q35" s="341"/>
      <c r="R35" s="341"/>
      <c r="S35" s="341"/>
      <c r="T35" s="341"/>
      <c r="U35" s="341"/>
      <c r="V35" s="341"/>
      <c r="W35" s="341"/>
      <c r="X35" s="341"/>
      <c r="Y35" s="341"/>
      <c r="Z35" s="341"/>
    </row>
    <row r="36" ht="15.75" customHeight="1" spans="1:26">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row>
    <row r="37" ht="15.75" customHeight="1" spans="1:26">
      <c r="A37" s="341"/>
      <c r="B37" s="377"/>
      <c r="C37" s="379" t="s">
        <v>541</v>
      </c>
      <c r="D37" s="379"/>
      <c r="E37" s="379"/>
      <c r="F37" s="380"/>
      <c r="G37" s="341"/>
      <c r="H37" s="341"/>
      <c r="I37" s="341"/>
      <c r="J37" s="341"/>
      <c r="K37" s="341"/>
      <c r="L37" s="341"/>
      <c r="M37" s="341"/>
      <c r="N37" s="341"/>
      <c r="O37" s="341">
        <v>3</v>
      </c>
      <c r="P37" s="341">
        <v>3</v>
      </c>
      <c r="Q37" s="341"/>
      <c r="R37" s="341"/>
      <c r="S37" s="341"/>
      <c r="T37" s="341"/>
      <c r="U37" s="341"/>
      <c r="V37" s="341"/>
      <c r="W37" s="341"/>
      <c r="X37" s="341"/>
      <c r="Y37" s="341"/>
      <c r="Z37" s="341"/>
    </row>
    <row r="38" ht="15.75" customHeight="1" spans="1:26">
      <c r="A38" s="341"/>
      <c r="B38" s="357"/>
      <c r="C38" s="363"/>
      <c r="D38" s="341"/>
      <c r="E38" s="341"/>
      <c r="F38" s="356"/>
      <c r="G38" s="341"/>
      <c r="H38" s="341"/>
      <c r="I38" s="341"/>
      <c r="J38" s="341"/>
      <c r="K38" s="341"/>
      <c r="L38" s="341"/>
      <c r="M38" s="341"/>
      <c r="N38" s="341"/>
      <c r="O38" s="341"/>
      <c r="P38" s="341"/>
      <c r="Q38" s="341"/>
      <c r="R38" s="341"/>
      <c r="S38" s="341"/>
      <c r="T38" s="341"/>
      <c r="U38" s="341"/>
      <c r="V38" s="341"/>
      <c r="W38" s="341"/>
      <c r="X38" s="341"/>
      <c r="Y38" s="341"/>
      <c r="Z38" s="341"/>
    </row>
    <row r="39" ht="21" customHeight="1" spans="1:26">
      <c r="A39" s="341"/>
      <c r="B39" s="357"/>
      <c r="C39" s="364" t="s">
        <v>289</v>
      </c>
      <c r="D39" s="365"/>
      <c r="E39" s="365"/>
      <c r="F39" s="356"/>
      <c r="G39" s="341"/>
      <c r="H39" s="341"/>
      <c r="I39" s="341"/>
      <c r="J39" s="341">
        <v>4</v>
      </c>
      <c r="K39" s="341"/>
      <c r="L39" s="341"/>
      <c r="M39" s="341"/>
      <c r="N39" s="341"/>
      <c r="O39" s="341"/>
      <c r="P39" s="341"/>
      <c r="Q39" s="341"/>
      <c r="R39" s="341"/>
      <c r="S39" s="341"/>
      <c r="T39" s="341"/>
      <c r="U39" s="341"/>
      <c r="V39" s="341"/>
      <c r="W39" s="341"/>
      <c r="X39" s="341"/>
      <c r="Y39" s="341"/>
      <c r="Z39" s="341"/>
    </row>
    <row r="40" ht="6" customHeight="1" spans="1:26">
      <c r="A40" s="341"/>
      <c r="B40" s="357"/>
      <c r="C40" s="363"/>
      <c r="D40" s="341"/>
      <c r="E40" s="341"/>
      <c r="F40" s="356"/>
      <c r="G40" s="341"/>
      <c r="H40" s="341"/>
      <c r="I40" s="341"/>
      <c r="J40" s="341"/>
      <c r="K40" s="341"/>
      <c r="L40" s="341"/>
      <c r="M40" s="341"/>
      <c r="N40" s="341"/>
      <c r="O40" s="341"/>
      <c r="P40" s="341"/>
      <c r="Q40" s="341"/>
      <c r="R40" s="341"/>
      <c r="S40" s="341"/>
      <c r="T40" s="341"/>
      <c r="U40" s="341"/>
      <c r="V40" s="341"/>
      <c r="W40" s="341"/>
      <c r="X40" s="341"/>
      <c r="Y40" s="341"/>
      <c r="Z40" s="341"/>
    </row>
    <row r="41" ht="15.75" customHeight="1" spans="1:26">
      <c r="A41" s="341"/>
      <c r="B41" s="367"/>
      <c r="C41" s="368" t="s">
        <v>290</v>
      </c>
      <c r="D41" s="831" t="s">
        <v>230</v>
      </c>
      <c r="E41" s="369" t="s">
        <v>229</v>
      </c>
      <c r="F41" s="356"/>
      <c r="G41" s="341"/>
      <c r="H41" s="341"/>
      <c r="I41" s="341"/>
      <c r="J41" s="341"/>
      <c r="K41" s="341"/>
      <c r="L41" s="341"/>
      <c r="M41" s="341"/>
      <c r="N41" s="341"/>
      <c r="O41" s="341"/>
      <c r="P41" s="341"/>
      <c r="Q41" s="341"/>
      <c r="R41" s="341"/>
      <c r="S41" s="341"/>
      <c r="T41" s="341"/>
      <c r="U41" s="341"/>
      <c r="V41" s="341"/>
      <c r="W41" s="341"/>
      <c r="X41" s="341"/>
      <c r="Y41" s="341"/>
      <c r="Z41" s="341"/>
    </row>
    <row r="42" ht="21" customHeight="1" spans="1:26">
      <c r="A42" s="341"/>
      <c r="B42" s="367"/>
      <c r="C42" s="370">
        <v>1</v>
      </c>
      <c r="D42" s="832" t="s">
        <v>291</v>
      </c>
      <c r="E42" s="372" t="s">
        <v>385</v>
      </c>
      <c r="F42" s="356"/>
      <c r="G42" s="341"/>
      <c r="H42" s="341"/>
      <c r="I42" s="341"/>
      <c r="J42" s="341"/>
      <c r="K42" s="341"/>
      <c r="L42" s="341"/>
      <c r="M42" s="341"/>
      <c r="N42" s="341"/>
      <c r="O42" s="341"/>
      <c r="P42" s="341"/>
      <c r="Q42" s="341"/>
      <c r="R42" s="341"/>
      <c r="S42" s="341"/>
      <c r="T42" s="341"/>
      <c r="U42" s="341"/>
      <c r="V42" s="341"/>
      <c r="W42" s="341"/>
      <c r="X42" s="341"/>
      <c r="Y42" s="341"/>
      <c r="Z42" s="341"/>
    </row>
    <row r="43" ht="21" customHeight="1" spans="1:26">
      <c r="A43" s="341"/>
      <c r="B43" s="367"/>
      <c r="C43" s="370">
        <v>2</v>
      </c>
      <c r="D43" s="832" t="s">
        <v>423</v>
      </c>
      <c r="E43" s="384"/>
      <c r="F43" s="356"/>
      <c r="G43" s="341"/>
      <c r="H43" s="341"/>
      <c r="I43" s="341"/>
      <c r="J43" s="341"/>
      <c r="K43" s="341"/>
      <c r="L43" s="341"/>
      <c r="M43" s="341"/>
      <c r="N43" s="341"/>
      <c r="O43" s="341"/>
      <c r="P43" s="341"/>
      <c r="Q43" s="341"/>
      <c r="R43" s="341"/>
      <c r="S43" s="341"/>
      <c r="T43" s="341"/>
      <c r="U43" s="341"/>
      <c r="V43" s="341"/>
      <c r="W43" s="341"/>
      <c r="X43" s="341"/>
      <c r="Y43" s="341"/>
      <c r="Z43" s="341"/>
    </row>
    <row r="44" ht="21" customHeight="1" spans="1:26">
      <c r="A44" s="341"/>
      <c r="B44" s="367"/>
      <c r="C44" s="370">
        <v>3</v>
      </c>
      <c r="D44" s="832" t="s">
        <v>424</v>
      </c>
      <c r="E44" s="384"/>
      <c r="F44" s="356"/>
      <c r="G44" s="341"/>
      <c r="H44" s="341"/>
      <c r="I44" s="341"/>
      <c r="J44" s="341"/>
      <c r="K44" s="341"/>
      <c r="L44" s="341"/>
      <c r="M44" s="341"/>
      <c r="N44" s="341"/>
      <c r="O44" s="341"/>
      <c r="P44" s="341"/>
      <c r="Q44" s="341"/>
      <c r="R44" s="341"/>
      <c r="S44" s="341"/>
      <c r="T44" s="341"/>
      <c r="U44" s="341"/>
      <c r="V44" s="341"/>
      <c r="W44" s="341"/>
      <c r="X44" s="341"/>
      <c r="Y44" s="341"/>
      <c r="Z44" s="341"/>
    </row>
    <row r="45" ht="21" customHeight="1" spans="1:26">
      <c r="A45" s="341"/>
      <c r="B45" s="367"/>
      <c r="C45" s="370">
        <v>4</v>
      </c>
      <c r="D45" s="832" t="s">
        <v>427</v>
      </c>
      <c r="E45" s="373"/>
      <c r="F45" s="356"/>
      <c r="G45" s="341"/>
      <c r="H45" s="341"/>
      <c r="I45" s="341"/>
      <c r="J45" s="341"/>
      <c r="K45" s="341"/>
      <c r="L45" s="341"/>
      <c r="M45" s="341"/>
      <c r="N45" s="341"/>
      <c r="O45" s="341"/>
      <c r="P45" s="341"/>
      <c r="Q45" s="341"/>
      <c r="R45" s="341"/>
      <c r="S45" s="341"/>
      <c r="T45" s="341"/>
      <c r="U45" s="341"/>
      <c r="V45" s="341"/>
      <c r="W45" s="341"/>
      <c r="X45" s="341"/>
      <c r="Y45" s="341"/>
      <c r="Z45" s="341"/>
    </row>
    <row r="46" ht="15.75" customHeight="1" spans="1:26">
      <c r="A46" s="341"/>
      <c r="B46" s="374"/>
      <c r="C46" s="375"/>
      <c r="D46" s="376"/>
      <c r="E46" s="375"/>
      <c r="F46" s="362"/>
      <c r="G46" s="341"/>
      <c r="H46" s="341"/>
      <c r="I46" s="341"/>
      <c r="J46" s="341"/>
      <c r="K46" s="341"/>
      <c r="L46" s="341"/>
      <c r="M46" s="341"/>
      <c r="N46" s="341"/>
      <c r="O46" s="341"/>
      <c r="P46" s="341"/>
      <c r="Q46" s="341"/>
      <c r="R46" s="341"/>
      <c r="S46" s="341"/>
      <c r="T46" s="341"/>
      <c r="U46" s="341"/>
      <c r="V46" s="341"/>
      <c r="W46" s="341"/>
      <c r="X46" s="341"/>
      <c r="Y46" s="341"/>
      <c r="Z46" s="341"/>
    </row>
    <row r="47" ht="15.75" customHeight="1" spans="1:26">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row>
    <row r="48" ht="15.75" customHeight="1" spans="1:26">
      <c r="A48" s="341"/>
      <c r="B48" s="377"/>
      <c r="C48" s="378" t="s">
        <v>542</v>
      </c>
      <c r="D48" s="379"/>
      <c r="E48" s="379"/>
      <c r="F48" s="380"/>
      <c r="G48" s="341"/>
      <c r="H48" s="341"/>
      <c r="I48" s="341"/>
      <c r="J48" s="341"/>
      <c r="K48" s="341"/>
      <c r="L48" s="341"/>
      <c r="M48" s="341"/>
      <c r="N48" s="341"/>
      <c r="O48" s="341">
        <v>4</v>
      </c>
      <c r="P48" s="341">
        <v>4</v>
      </c>
      <c r="Q48" s="341"/>
      <c r="R48" s="341"/>
      <c r="S48" s="341"/>
      <c r="T48" s="341"/>
      <c r="U48" s="341"/>
      <c r="V48" s="341"/>
      <c r="W48" s="341"/>
      <c r="X48" s="341"/>
      <c r="Y48" s="341"/>
      <c r="Z48" s="341"/>
    </row>
    <row r="49" ht="15.75" customHeight="1" spans="1:26">
      <c r="A49" s="341"/>
      <c r="B49" s="357"/>
      <c r="C49" s="363"/>
      <c r="D49" s="341"/>
      <c r="E49" s="341"/>
      <c r="F49" s="356"/>
      <c r="G49" s="341"/>
      <c r="H49" s="341"/>
      <c r="I49" s="341"/>
      <c r="J49" s="341"/>
      <c r="K49" s="341"/>
      <c r="L49" s="341"/>
      <c r="M49" s="341"/>
      <c r="N49" s="341"/>
      <c r="O49" s="341"/>
      <c r="P49" s="341"/>
      <c r="Q49" s="341"/>
      <c r="R49" s="341"/>
      <c r="S49" s="341"/>
      <c r="T49" s="341"/>
      <c r="U49" s="341"/>
      <c r="V49" s="341"/>
      <c r="W49" s="341"/>
      <c r="X49" s="341"/>
      <c r="Y49" s="341"/>
      <c r="Z49" s="341"/>
    </row>
    <row r="50" ht="15.75" customHeight="1" spans="1:26">
      <c r="A50" s="341"/>
      <c r="B50" s="357"/>
      <c r="C50" s="385"/>
      <c r="D50" s="386"/>
      <c r="E50" s="387"/>
      <c r="F50" s="356"/>
      <c r="G50" s="341"/>
      <c r="H50" s="341"/>
      <c r="I50" s="341"/>
      <c r="J50" s="341"/>
      <c r="K50" s="341"/>
      <c r="L50" s="341"/>
      <c r="M50" s="341"/>
      <c r="N50" s="341"/>
      <c r="O50" s="341"/>
      <c r="P50" s="341"/>
      <c r="Q50" s="341"/>
      <c r="R50" s="341"/>
      <c r="S50" s="341"/>
      <c r="T50" s="341"/>
      <c r="U50" s="341"/>
      <c r="V50" s="341"/>
      <c r="W50" s="341"/>
      <c r="X50" s="341"/>
      <c r="Y50" s="341"/>
      <c r="Z50" s="341"/>
    </row>
    <row r="51" ht="15.75" customHeight="1" spans="1:26">
      <c r="A51" s="341"/>
      <c r="B51" s="357"/>
      <c r="C51" s="388" t="s">
        <v>543</v>
      </c>
      <c r="D51" s="389"/>
      <c r="E51" s="390"/>
      <c r="F51" s="356"/>
      <c r="G51" s="341"/>
      <c r="H51" s="341"/>
      <c r="I51" s="341"/>
      <c r="J51" s="341"/>
      <c r="K51" s="341"/>
      <c r="L51" s="341"/>
      <c r="M51" s="341"/>
      <c r="N51" s="341"/>
      <c r="O51" s="341"/>
      <c r="P51" s="341"/>
      <c r="Q51" s="341"/>
      <c r="R51" s="341"/>
      <c r="S51" s="341"/>
      <c r="T51" s="341"/>
      <c r="U51" s="341"/>
      <c r="V51" s="341"/>
      <c r="W51" s="341"/>
      <c r="X51" s="341"/>
      <c r="Y51" s="341"/>
      <c r="Z51" s="341"/>
    </row>
    <row r="52" ht="15.75" customHeight="1" spans="1:26">
      <c r="A52" s="341"/>
      <c r="B52" s="357"/>
      <c r="C52" s="388" t="s">
        <v>544</v>
      </c>
      <c r="D52" s="389"/>
      <c r="E52" s="390"/>
      <c r="F52" s="356"/>
      <c r="G52" s="341"/>
      <c r="H52" s="341"/>
      <c r="I52" s="341"/>
      <c r="J52" s="341"/>
      <c r="K52" s="341"/>
      <c r="L52" s="341"/>
      <c r="M52" s="341"/>
      <c r="N52" s="341"/>
      <c r="O52" s="341"/>
      <c r="P52" s="341"/>
      <c r="Q52" s="341"/>
      <c r="R52" s="341"/>
      <c r="S52" s="341"/>
      <c r="T52" s="341"/>
      <c r="U52" s="341"/>
      <c r="V52" s="341"/>
      <c r="W52" s="341"/>
      <c r="X52" s="341"/>
      <c r="Y52" s="341"/>
      <c r="Z52" s="341"/>
    </row>
    <row r="53" ht="15.75" customHeight="1" spans="1:26">
      <c r="A53" s="341"/>
      <c r="B53" s="357"/>
      <c r="C53" s="388" t="s">
        <v>545</v>
      </c>
      <c r="D53" s="389"/>
      <c r="E53" s="390"/>
      <c r="F53" s="356"/>
      <c r="G53" s="341"/>
      <c r="H53" s="341"/>
      <c r="I53" s="341"/>
      <c r="J53" s="341"/>
      <c r="K53" s="341"/>
      <c r="L53" s="341"/>
      <c r="M53" s="341"/>
      <c r="N53" s="341"/>
      <c r="O53" s="341"/>
      <c r="P53" s="341"/>
      <c r="Q53" s="341"/>
      <c r="R53" s="341"/>
      <c r="S53" s="341"/>
      <c r="T53" s="341"/>
      <c r="U53" s="341"/>
      <c r="V53" s="341"/>
      <c r="W53" s="341"/>
      <c r="X53" s="341"/>
      <c r="Y53" s="341"/>
      <c r="Z53" s="341"/>
    </row>
    <row r="54" ht="15.75" customHeight="1" spans="1:26">
      <c r="A54" s="341"/>
      <c r="B54" s="357"/>
      <c r="C54" s="388" t="s">
        <v>546</v>
      </c>
      <c r="D54" s="389"/>
      <c r="E54" s="390"/>
      <c r="F54" s="356"/>
      <c r="G54" s="341"/>
      <c r="H54" s="341"/>
      <c r="I54" s="341"/>
      <c r="J54" s="341"/>
      <c r="K54" s="341"/>
      <c r="L54" s="341"/>
      <c r="M54" s="341"/>
      <c r="N54" s="341"/>
      <c r="O54" s="341"/>
      <c r="P54" s="341"/>
      <c r="Q54" s="341"/>
      <c r="R54" s="341"/>
      <c r="S54" s="341"/>
      <c r="T54" s="341"/>
      <c r="U54" s="341"/>
      <c r="V54" s="341"/>
      <c r="W54" s="341"/>
      <c r="X54" s="341"/>
      <c r="Y54" s="341"/>
      <c r="Z54" s="341"/>
    </row>
    <row r="55" ht="15.75" customHeight="1" spans="1:26">
      <c r="A55" s="341"/>
      <c r="B55" s="391"/>
      <c r="C55" s="392"/>
      <c r="D55" s="393"/>
      <c r="E55" s="362"/>
      <c r="F55" s="356"/>
      <c r="G55" s="341"/>
      <c r="H55" s="341"/>
      <c r="I55" s="341"/>
      <c r="J55" s="341"/>
      <c r="K55" s="341"/>
      <c r="L55" s="341"/>
      <c r="M55" s="341"/>
      <c r="N55" s="341"/>
      <c r="O55" s="341"/>
      <c r="P55" s="341"/>
      <c r="Q55" s="341"/>
      <c r="R55" s="341"/>
      <c r="S55" s="341"/>
      <c r="T55" s="341"/>
      <c r="U55" s="341"/>
      <c r="V55" s="341"/>
      <c r="W55" s="341"/>
      <c r="X55" s="341"/>
      <c r="Y55" s="341"/>
      <c r="Z55" s="341"/>
    </row>
    <row r="56" ht="15.75" customHeight="1" spans="1:26">
      <c r="A56" s="341"/>
      <c r="B56" s="357"/>
      <c r="C56" s="363"/>
      <c r="D56" s="341"/>
      <c r="E56" s="341"/>
      <c r="F56" s="356"/>
      <c r="G56" s="341"/>
      <c r="H56" s="341"/>
      <c r="I56" s="341"/>
      <c r="J56" s="341"/>
      <c r="K56" s="341"/>
      <c r="L56" s="341"/>
      <c r="M56" s="341"/>
      <c r="N56" s="341"/>
      <c r="O56" s="341"/>
      <c r="P56" s="341"/>
      <c r="Q56" s="341"/>
      <c r="R56" s="341"/>
      <c r="S56" s="341"/>
      <c r="T56" s="341"/>
      <c r="U56" s="341"/>
      <c r="V56" s="341"/>
      <c r="W56" s="341"/>
      <c r="X56" s="341"/>
      <c r="Y56" s="341"/>
      <c r="Z56" s="341"/>
    </row>
    <row r="57" ht="15.75" customHeight="1" spans="1:26">
      <c r="A57" s="341"/>
      <c r="B57" s="357"/>
      <c r="C57" s="364" t="s">
        <v>289</v>
      </c>
      <c r="D57" s="365"/>
      <c r="E57" s="365"/>
      <c r="F57" s="356"/>
      <c r="G57" s="341"/>
      <c r="H57" s="341"/>
      <c r="I57" s="341"/>
      <c r="J57" s="341"/>
      <c r="K57" s="341"/>
      <c r="L57" s="341"/>
      <c r="M57" s="341"/>
      <c r="N57" s="341"/>
      <c r="O57" s="341"/>
      <c r="P57" s="341"/>
      <c r="Q57" s="341"/>
      <c r="R57" s="341"/>
      <c r="S57" s="341"/>
      <c r="T57" s="341"/>
      <c r="U57" s="341"/>
      <c r="V57" s="341"/>
      <c r="W57" s="341"/>
      <c r="X57" s="341"/>
      <c r="Y57" s="341"/>
      <c r="Z57" s="341"/>
    </row>
    <row r="58" ht="15.75" customHeight="1" spans="1:26">
      <c r="A58" s="341"/>
      <c r="B58" s="357"/>
      <c r="C58" s="363"/>
      <c r="D58" s="341"/>
      <c r="E58" s="341"/>
      <c r="F58" s="356"/>
      <c r="G58" s="341"/>
      <c r="H58" s="341"/>
      <c r="I58" s="341"/>
      <c r="J58" s="341"/>
      <c r="K58" s="341"/>
      <c r="L58" s="341"/>
      <c r="M58" s="341"/>
      <c r="N58" s="341"/>
      <c r="O58" s="341"/>
      <c r="P58" s="341"/>
      <c r="Q58" s="341"/>
      <c r="R58" s="341"/>
      <c r="S58" s="341"/>
      <c r="T58" s="341"/>
      <c r="U58" s="341"/>
      <c r="V58" s="341"/>
      <c r="W58" s="341"/>
      <c r="X58" s="341"/>
      <c r="Y58" s="341"/>
      <c r="Z58" s="341"/>
    </row>
    <row r="59" ht="15.75" customHeight="1" spans="1:26">
      <c r="A59" s="341"/>
      <c r="B59" s="367"/>
      <c r="C59" s="368" t="s">
        <v>290</v>
      </c>
      <c r="D59" s="831" t="s">
        <v>230</v>
      </c>
      <c r="E59" s="369" t="s">
        <v>229</v>
      </c>
      <c r="F59" s="356"/>
      <c r="G59" s="341"/>
      <c r="H59" s="341"/>
      <c r="I59" s="341"/>
      <c r="J59" s="341"/>
      <c r="K59" s="341"/>
      <c r="L59" s="341"/>
      <c r="M59" s="341"/>
      <c r="N59" s="341"/>
      <c r="O59" s="341"/>
      <c r="P59" s="341"/>
      <c r="Q59" s="341"/>
      <c r="R59" s="341"/>
      <c r="S59" s="341"/>
      <c r="T59" s="341"/>
      <c r="U59" s="341"/>
      <c r="V59" s="341"/>
      <c r="W59" s="341"/>
      <c r="X59" s="341"/>
      <c r="Y59" s="341"/>
      <c r="Z59" s="341"/>
    </row>
    <row r="60" ht="32.15" customHeight="1" spans="1:26">
      <c r="A60" s="341"/>
      <c r="B60" s="367"/>
      <c r="C60" s="370">
        <v>1</v>
      </c>
      <c r="D60" s="840" t="s">
        <v>547</v>
      </c>
      <c r="E60" s="395" t="s">
        <v>385</v>
      </c>
      <c r="F60" s="356"/>
      <c r="G60" s="341"/>
      <c r="H60" s="341"/>
      <c r="I60" s="341"/>
      <c r="J60" s="341"/>
      <c r="K60" s="341"/>
      <c r="L60" s="341"/>
      <c r="M60" s="341"/>
      <c r="N60" s="341"/>
      <c r="O60" s="341"/>
      <c r="P60" s="341"/>
      <c r="Q60" s="341"/>
      <c r="R60" s="341"/>
      <c r="S60" s="341"/>
      <c r="T60" s="341"/>
      <c r="U60" s="341"/>
      <c r="V60" s="341"/>
      <c r="W60" s="341"/>
      <c r="X60" s="341"/>
      <c r="Y60" s="341"/>
      <c r="Z60" s="341"/>
    </row>
    <row r="61" ht="44.15" customHeight="1" spans="1:26">
      <c r="A61" s="341"/>
      <c r="B61" s="367"/>
      <c r="C61" s="370">
        <v>2</v>
      </c>
      <c r="D61" s="840" t="s">
        <v>548</v>
      </c>
      <c r="E61" s="384"/>
      <c r="F61" s="356"/>
      <c r="G61" s="341"/>
      <c r="H61" s="341"/>
      <c r="I61" s="341"/>
      <c r="J61" s="341"/>
      <c r="K61" s="341"/>
      <c r="L61" s="341"/>
      <c r="M61" s="341"/>
      <c r="N61" s="341"/>
      <c r="O61" s="341"/>
      <c r="P61" s="341"/>
      <c r="Q61" s="341"/>
      <c r="R61" s="341"/>
      <c r="S61" s="341"/>
      <c r="T61" s="341"/>
      <c r="U61" s="341"/>
      <c r="V61" s="341"/>
      <c r="W61" s="341"/>
      <c r="X61" s="341"/>
      <c r="Y61" s="341"/>
      <c r="Z61" s="341"/>
    </row>
    <row r="62" ht="46" customHeight="1" spans="1:26">
      <c r="A62" s="341"/>
      <c r="B62" s="367"/>
      <c r="C62" s="370">
        <v>3</v>
      </c>
      <c r="D62" s="840" t="s">
        <v>549</v>
      </c>
      <c r="E62" s="384"/>
      <c r="F62" s="356"/>
      <c r="G62" s="341"/>
      <c r="H62" s="341"/>
      <c r="I62" s="341"/>
      <c r="J62" s="341"/>
      <c r="K62" s="341"/>
      <c r="L62" s="341"/>
      <c r="M62" s="341"/>
      <c r="N62" s="341"/>
      <c r="O62" s="341"/>
      <c r="P62" s="341"/>
      <c r="Q62" s="341"/>
      <c r="R62" s="341"/>
      <c r="S62" s="341"/>
      <c r="T62" s="341"/>
      <c r="U62" s="341"/>
      <c r="V62" s="341"/>
      <c r="W62" s="341"/>
      <c r="X62" s="341"/>
      <c r="Y62" s="341"/>
      <c r="Z62" s="341"/>
    </row>
    <row r="63" ht="34" customHeight="1" spans="1:26">
      <c r="A63" s="341"/>
      <c r="B63" s="367"/>
      <c r="C63" s="370">
        <v>4</v>
      </c>
      <c r="D63" s="840" t="s">
        <v>550</v>
      </c>
      <c r="E63" s="373"/>
      <c r="F63" s="356"/>
      <c r="G63" s="341"/>
      <c r="H63" s="341"/>
      <c r="I63" s="341"/>
      <c r="J63" s="341"/>
      <c r="K63" s="341"/>
      <c r="L63" s="341"/>
      <c r="M63" s="341"/>
      <c r="N63" s="341"/>
      <c r="O63" s="341"/>
      <c r="P63" s="341"/>
      <c r="Q63" s="341"/>
      <c r="R63" s="341"/>
      <c r="S63" s="341"/>
      <c r="T63" s="341"/>
      <c r="U63" s="341"/>
      <c r="V63" s="341"/>
      <c r="W63" s="341"/>
      <c r="X63" s="341"/>
      <c r="Y63" s="341"/>
      <c r="Z63" s="341"/>
    </row>
    <row r="64" ht="15.75" customHeight="1" spans="1:26">
      <c r="A64" s="341"/>
      <c r="B64" s="374"/>
      <c r="C64" s="375"/>
      <c r="D64" s="376"/>
      <c r="E64" s="375"/>
      <c r="F64" s="362"/>
      <c r="G64" s="341"/>
      <c r="H64" s="341"/>
      <c r="I64" s="341"/>
      <c r="J64" s="341"/>
      <c r="K64" s="341"/>
      <c r="L64" s="341"/>
      <c r="M64" s="341"/>
      <c r="N64" s="341"/>
      <c r="O64" s="341"/>
      <c r="P64" s="341"/>
      <c r="Q64" s="341"/>
      <c r="R64" s="341"/>
      <c r="S64" s="341"/>
      <c r="T64" s="341"/>
      <c r="U64" s="341"/>
      <c r="V64" s="341"/>
      <c r="W64" s="341"/>
      <c r="X64" s="341"/>
      <c r="Y64" s="341"/>
      <c r="Z64" s="341"/>
    </row>
    <row r="65" ht="15.75" customHeight="1" spans="1:26">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row>
    <row r="66" ht="15.75" customHeight="1" spans="1:26">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ht="21.75" customHeight="1" spans="1:26">
      <c r="A67" s="341"/>
      <c r="B67" s="396" t="s">
        <v>551</v>
      </c>
      <c r="C67" s="382"/>
      <c r="D67" s="382"/>
      <c r="E67" s="382"/>
      <c r="F67" s="397"/>
      <c r="G67" s="341"/>
      <c r="H67" s="341"/>
      <c r="I67" s="341"/>
      <c r="J67" s="341"/>
      <c r="K67" s="341"/>
      <c r="L67" s="341"/>
      <c r="M67" s="341"/>
      <c r="N67" s="341"/>
      <c r="O67" s="341"/>
      <c r="P67" s="341"/>
      <c r="Q67" s="341"/>
      <c r="R67" s="341"/>
      <c r="S67" s="341"/>
      <c r="T67" s="341"/>
      <c r="U67" s="341"/>
      <c r="V67" s="341"/>
      <c r="W67" s="341"/>
      <c r="X67" s="341"/>
      <c r="Y67" s="341"/>
      <c r="Z67" s="341"/>
    </row>
    <row r="68" ht="15.75" customHeight="1" spans="1:26">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row>
    <row r="69" ht="23.25" customHeight="1" spans="1:26">
      <c r="A69" s="398"/>
      <c r="B69" s="399"/>
      <c r="C69" s="400" t="s">
        <v>552</v>
      </c>
      <c r="D69" s="400"/>
      <c r="E69" s="400"/>
      <c r="F69" s="401"/>
      <c r="G69" s="341"/>
      <c r="H69" s="341"/>
      <c r="I69" s="341"/>
      <c r="J69" s="341"/>
      <c r="K69" s="341"/>
      <c r="L69" s="341"/>
      <c r="M69" s="341"/>
      <c r="N69" s="341"/>
      <c r="O69" s="341">
        <v>1</v>
      </c>
      <c r="P69" s="341">
        <v>5</v>
      </c>
      <c r="Q69" s="341"/>
      <c r="R69" s="341"/>
      <c r="S69" s="341"/>
      <c r="T69" s="341"/>
      <c r="U69" s="341"/>
      <c r="V69" s="341"/>
      <c r="W69" s="341"/>
      <c r="X69" s="341"/>
      <c r="Y69" s="341"/>
      <c r="Z69" s="341"/>
    </row>
    <row r="70" customHeight="1" spans="1:26">
      <c r="A70" s="341"/>
      <c r="B70" s="357"/>
      <c r="C70" s="402"/>
      <c r="D70" s="403"/>
      <c r="E70" s="403"/>
      <c r="F70" s="356"/>
      <c r="G70" s="341"/>
      <c r="H70" s="341"/>
      <c r="I70" s="341"/>
      <c r="J70" s="341"/>
      <c r="K70" s="341"/>
      <c r="L70" s="341"/>
      <c r="M70" s="341"/>
      <c r="N70" s="341"/>
      <c r="O70" s="341"/>
      <c r="P70" s="341"/>
      <c r="Q70" s="341"/>
      <c r="R70" s="341"/>
      <c r="S70" s="341"/>
      <c r="T70" s="341"/>
      <c r="U70" s="341"/>
      <c r="V70" s="341"/>
      <c r="W70" s="341"/>
      <c r="X70" s="341"/>
      <c r="Y70" s="341"/>
      <c r="Z70" s="341"/>
    </row>
    <row r="71" customHeight="1" spans="1:26">
      <c r="A71" s="341"/>
      <c r="B71" s="357"/>
      <c r="C71" s="385"/>
      <c r="D71" s="386"/>
      <c r="E71" s="387"/>
      <c r="F71" s="356"/>
      <c r="G71" s="341"/>
      <c r="H71" s="341"/>
      <c r="I71" s="341"/>
      <c r="J71" s="341"/>
      <c r="K71" s="341"/>
      <c r="L71" s="341"/>
      <c r="M71" s="341"/>
      <c r="N71" s="341"/>
      <c r="O71" s="341"/>
      <c r="P71" s="341"/>
      <c r="Q71" s="341"/>
      <c r="R71" s="341"/>
      <c r="S71" s="341"/>
      <c r="T71" s="341"/>
      <c r="U71" s="341"/>
      <c r="V71" s="341"/>
      <c r="W71" s="341"/>
      <c r="X71" s="341"/>
      <c r="Y71" s="341"/>
      <c r="Z71" s="341"/>
    </row>
    <row r="72" customHeight="1" spans="1:26">
      <c r="A72" s="341"/>
      <c r="B72" s="357"/>
      <c r="C72" s="404" t="s">
        <v>193</v>
      </c>
      <c r="D72" s="405" t="s">
        <v>553</v>
      </c>
      <c r="E72" s="406"/>
      <c r="F72" s="356"/>
      <c r="G72" s="341"/>
      <c r="H72" s="341"/>
      <c r="I72" s="341"/>
      <c r="J72" s="341"/>
      <c r="K72" s="341"/>
      <c r="L72" s="341"/>
      <c r="M72" s="341"/>
      <c r="N72" s="341"/>
      <c r="O72" s="341"/>
      <c r="P72" s="341"/>
      <c r="Q72" s="341"/>
      <c r="R72" s="341"/>
      <c r="S72" s="341"/>
      <c r="T72" s="341"/>
      <c r="U72" s="341"/>
      <c r="V72" s="341"/>
      <c r="W72" s="341"/>
      <c r="X72" s="341"/>
      <c r="Y72" s="341"/>
      <c r="Z72" s="341"/>
    </row>
    <row r="73" customHeight="1" spans="1:26">
      <c r="A73" s="341"/>
      <c r="B73" s="357"/>
      <c r="C73" s="404" t="s">
        <v>195</v>
      </c>
      <c r="D73" s="405" t="s">
        <v>554</v>
      </c>
      <c r="E73" s="406"/>
      <c r="F73" s="356"/>
      <c r="G73" s="341"/>
      <c r="H73" s="341"/>
      <c r="I73" s="341"/>
      <c r="J73" s="341"/>
      <c r="K73" s="341"/>
      <c r="L73" s="341"/>
      <c r="M73" s="341"/>
      <c r="N73" s="341"/>
      <c r="O73" s="341"/>
      <c r="P73" s="341"/>
      <c r="Q73" s="341"/>
      <c r="R73" s="341"/>
      <c r="S73" s="341"/>
      <c r="T73" s="341"/>
      <c r="U73" s="341"/>
      <c r="V73" s="341"/>
      <c r="W73" s="341"/>
      <c r="X73" s="341"/>
      <c r="Y73" s="341"/>
      <c r="Z73" s="341"/>
    </row>
    <row r="74" customHeight="1" spans="1:26">
      <c r="A74" s="341"/>
      <c r="B74" s="357"/>
      <c r="C74" s="404" t="s">
        <v>197</v>
      </c>
      <c r="D74" s="405" t="s">
        <v>555</v>
      </c>
      <c r="E74" s="406"/>
      <c r="F74" s="356"/>
      <c r="G74" s="341"/>
      <c r="H74" s="341"/>
      <c r="I74" s="341"/>
      <c r="J74" s="341"/>
      <c r="K74" s="341"/>
      <c r="L74" s="341"/>
      <c r="M74" s="341"/>
      <c r="N74" s="341"/>
      <c r="O74" s="341"/>
      <c r="P74" s="341"/>
      <c r="Q74" s="341"/>
      <c r="R74" s="341"/>
      <c r="S74" s="341"/>
      <c r="T74" s="341"/>
      <c r="U74" s="341"/>
      <c r="V74" s="341"/>
      <c r="W74" s="341"/>
      <c r="X74" s="341"/>
      <c r="Y74" s="341"/>
      <c r="Z74" s="341"/>
    </row>
    <row r="75" customHeight="1" spans="1:26">
      <c r="A75" s="341"/>
      <c r="B75" s="357"/>
      <c r="C75" s="404" t="s">
        <v>199</v>
      </c>
      <c r="D75" s="405" t="s">
        <v>556</v>
      </c>
      <c r="E75" s="406"/>
      <c r="F75" s="356"/>
      <c r="G75" s="341"/>
      <c r="H75" s="341"/>
      <c r="I75" s="341"/>
      <c r="J75" s="341"/>
      <c r="K75" s="341"/>
      <c r="L75" s="341"/>
      <c r="M75" s="341"/>
      <c r="N75" s="341"/>
      <c r="O75" s="341"/>
      <c r="P75" s="341"/>
      <c r="Q75" s="341"/>
      <c r="R75" s="341"/>
      <c r="S75" s="341"/>
      <c r="T75" s="341"/>
      <c r="U75" s="341"/>
      <c r="V75" s="341"/>
      <c r="W75" s="341"/>
      <c r="X75" s="341"/>
      <c r="Y75" s="341"/>
      <c r="Z75" s="341"/>
    </row>
    <row r="76" customHeight="1" spans="1:26">
      <c r="A76" s="341"/>
      <c r="B76" s="357"/>
      <c r="C76" s="407"/>
      <c r="D76" s="405" t="s">
        <v>557</v>
      </c>
      <c r="E76" s="406"/>
      <c r="F76" s="356"/>
      <c r="G76" s="341"/>
      <c r="H76" s="341"/>
      <c r="I76" s="341"/>
      <c r="J76" s="341"/>
      <c r="K76" s="341"/>
      <c r="L76" s="341"/>
      <c r="M76" s="341"/>
      <c r="N76" s="341"/>
      <c r="O76" s="341"/>
      <c r="P76" s="341"/>
      <c r="Q76" s="341"/>
      <c r="R76" s="341"/>
      <c r="S76" s="341"/>
      <c r="T76" s="341"/>
      <c r="U76" s="341"/>
      <c r="V76" s="341"/>
      <c r="W76" s="341"/>
      <c r="X76" s="341"/>
      <c r="Y76" s="341"/>
      <c r="Z76" s="341"/>
    </row>
    <row r="77" customHeight="1" spans="1:26">
      <c r="A77" s="341"/>
      <c r="B77" s="357"/>
      <c r="C77" s="407"/>
      <c r="D77" s="405" t="s">
        <v>558</v>
      </c>
      <c r="E77" s="406"/>
      <c r="F77" s="356"/>
      <c r="G77" s="341"/>
      <c r="H77" s="341"/>
      <c r="I77" s="341"/>
      <c r="J77" s="341"/>
      <c r="K77" s="341"/>
      <c r="L77" s="341"/>
      <c r="M77" s="341"/>
      <c r="N77" s="341"/>
      <c r="O77" s="341"/>
      <c r="P77" s="341"/>
      <c r="Q77" s="341"/>
      <c r="R77" s="341"/>
      <c r="S77" s="341"/>
      <c r="T77" s="341"/>
      <c r="U77" s="341"/>
      <c r="V77" s="341"/>
      <c r="W77" s="341"/>
      <c r="X77" s="341"/>
      <c r="Y77" s="341"/>
      <c r="Z77" s="341"/>
    </row>
    <row r="78" customHeight="1" spans="1:26">
      <c r="A78" s="341"/>
      <c r="B78" s="357"/>
      <c r="C78" s="407"/>
      <c r="D78" s="405" t="s">
        <v>559</v>
      </c>
      <c r="E78" s="406"/>
      <c r="F78" s="356"/>
      <c r="G78" s="341"/>
      <c r="H78" s="341"/>
      <c r="I78" s="341"/>
      <c r="J78" s="341"/>
      <c r="K78" s="341"/>
      <c r="L78" s="341"/>
      <c r="M78" s="341"/>
      <c r="N78" s="341"/>
      <c r="O78" s="341"/>
      <c r="P78" s="341"/>
      <c r="Q78" s="341"/>
      <c r="R78" s="341"/>
      <c r="S78" s="341"/>
      <c r="T78" s="341"/>
      <c r="U78" s="341"/>
      <c r="V78" s="341"/>
      <c r="W78" s="341"/>
      <c r="X78" s="341"/>
      <c r="Y78" s="341"/>
      <c r="Z78" s="341"/>
    </row>
    <row r="79" customHeight="1" spans="1:26">
      <c r="A79" s="389"/>
      <c r="B79" s="391"/>
      <c r="C79" s="392"/>
      <c r="D79" s="393"/>
      <c r="E79" s="362"/>
      <c r="F79" s="356"/>
      <c r="G79" s="341"/>
      <c r="H79" s="341"/>
      <c r="I79" s="341"/>
      <c r="J79" s="341"/>
      <c r="K79" s="341"/>
      <c r="L79" s="341"/>
      <c r="M79" s="341"/>
      <c r="N79" s="341"/>
      <c r="O79" s="341"/>
      <c r="P79" s="341"/>
      <c r="Q79" s="341"/>
      <c r="R79" s="341"/>
      <c r="S79" s="341"/>
      <c r="T79" s="341"/>
      <c r="U79" s="341"/>
      <c r="V79" s="341"/>
      <c r="W79" s="341"/>
      <c r="X79" s="341"/>
      <c r="Y79" s="341"/>
      <c r="Z79" s="341"/>
    </row>
    <row r="80" customHeight="1" spans="1:26">
      <c r="A80" s="341"/>
      <c r="B80" s="357"/>
      <c r="C80" s="363"/>
      <c r="D80" s="341"/>
      <c r="E80" s="341"/>
      <c r="F80" s="356"/>
      <c r="G80" s="341"/>
      <c r="H80" s="341"/>
      <c r="I80" s="341"/>
      <c r="J80" s="341"/>
      <c r="K80" s="341"/>
      <c r="L80" s="341"/>
      <c r="M80" s="341"/>
      <c r="N80" s="341"/>
      <c r="O80" s="341"/>
      <c r="P80" s="341"/>
      <c r="Q80" s="341"/>
      <c r="R80" s="341"/>
      <c r="S80" s="341"/>
      <c r="T80" s="341"/>
      <c r="U80" s="341"/>
      <c r="V80" s="341"/>
      <c r="W80" s="341"/>
      <c r="X80" s="341"/>
      <c r="Y80" s="341"/>
      <c r="Z80" s="341"/>
    </row>
    <row r="81" ht="19.5" customHeight="1" spans="1:26">
      <c r="A81" s="341"/>
      <c r="B81" s="357"/>
      <c r="C81" s="364" t="s">
        <v>289</v>
      </c>
      <c r="D81" s="365"/>
      <c r="E81" s="366"/>
      <c r="F81" s="356"/>
      <c r="G81" s="341"/>
      <c r="H81" s="341"/>
      <c r="I81" s="341"/>
      <c r="J81" s="341"/>
      <c r="K81" s="341"/>
      <c r="L81" s="341"/>
      <c r="M81" s="341"/>
      <c r="N81" s="341"/>
      <c r="O81" s="341"/>
      <c r="P81" s="341"/>
      <c r="Q81" s="341"/>
      <c r="R81" s="341"/>
      <c r="S81" s="341"/>
      <c r="T81" s="341"/>
      <c r="U81" s="341"/>
      <c r="V81" s="341"/>
      <c r="W81" s="341"/>
      <c r="X81" s="341"/>
      <c r="Y81" s="341"/>
      <c r="Z81" s="341"/>
    </row>
    <row r="82" customHeight="1" spans="1:26">
      <c r="A82" s="341"/>
      <c r="B82" s="357"/>
      <c r="C82" s="363"/>
      <c r="D82" s="341"/>
      <c r="E82" s="341"/>
      <c r="F82" s="356"/>
      <c r="G82" s="341"/>
      <c r="H82" s="341"/>
      <c r="I82" s="341"/>
      <c r="J82" s="341"/>
      <c r="K82" s="341"/>
      <c r="L82" s="341"/>
      <c r="M82" s="341"/>
      <c r="N82" s="341"/>
      <c r="O82" s="341"/>
      <c r="P82" s="341"/>
      <c r="Q82" s="341"/>
      <c r="R82" s="341"/>
      <c r="S82" s="341"/>
      <c r="T82" s="341"/>
      <c r="U82" s="341"/>
      <c r="V82" s="341"/>
      <c r="W82" s="341"/>
      <c r="X82" s="341"/>
      <c r="Y82" s="341"/>
      <c r="Z82" s="341"/>
    </row>
    <row r="83" ht="32.25" customHeight="1" spans="1:26">
      <c r="A83" s="341"/>
      <c r="B83" s="367"/>
      <c r="C83" s="368" t="s">
        <v>290</v>
      </c>
      <c r="D83" s="831" t="s">
        <v>230</v>
      </c>
      <c r="E83" s="369" t="s">
        <v>229</v>
      </c>
      <c r="F83" s="356"/>
      <c r="G83" s="341"/>
      <c r="H83" s="341"/>
      <c r="I83" s="341"/>
      <c r="J83" s="341"/>
      <c r="K83" s="341"/>
      <c r="L83" s="341"/>
      <c r="M83" s="341"/>
      <c r="N83" s="341"/>
      <c r="O83" s="341"/>
      <c r="P83" s="341"/>
      <c r="Q83" s="341"/>
      <c r="R83" s="341"/>
      <c r="S83" s="341"/>
      <c r="T83" s="341"/>
      <c r="U83" s="341"/>
      <c r="V83" s="341"/>
      <c r="W83" s="341"/>
      <c r="X83" s="341"/>
      <c r="Y83" s="341"/>
      <c r="Z83" s="341"/>
    </row>
    <row r="84" ht="21" customHeight="1" spans="1:26">
      <c r="A84" s="341"/>
      <c r="B84" s="367"/>
      <c r="C84" s="370">
        <v>1</v>
      </c>
      <c r="D84" s="833" t="s">
        <v>291</v>
      </c>
      <c r="E84" s="372" t="s">
        <v>512</v>
      </c>
      <c r="F84" s="356"/>
      <c r="G84" s="341"/>
      <c r="H84" s="341"/>
      <c r="I84" s="341"/>
      <c r="J84" s="341"/>
      <c r="K84" s="341"/>
      <c r="L84" s="341"/>
      <c r="M84" s="341"/>
      <c r="N84" s="341"/>
      <c r="O84" s="341"/>
      <c r="P84" s="341"/>
      <c r="Q84" s="341"/>
      <c r="R84" s="341"/>
      <c r="S84" s="341"/>
      <c r="T84" s="341"/>
      <c r="U84" s="341"/>
      <c r="V84" s="341"/>
      <c r="W84" s="341"/>
      <c r="X84" s="341"/>
      <c r="Y84" s="341"/>
      <c r="Z84" s="341"/>
    </row>
    <row r="85" ht="21" customHeight="1" spans="1:26">
      <c r="A85" s="341"/>
      <c r="B85" s="367"/>
      <c r="C85" s="370">
        <v>2</v>
      </c>
      <c r="D85" s="833" t="s">
        <v>338</v>
      </c>
      <c r="E85" s="384"/>
      <c r="F85" s="356"/>
      <c r="G85" s="341"/>
      <c r="H85" s="341"/>
      <c r="I85" s="341"/>
      <c r="J85" s="341"/>
      <c r="K85" s="341"/>
      <c r="L85" s="341"/>
      <c r="M85" s="341"/>
      <c r="N85" s="341"/>
      <c r="O85" s="341"/>
      <c r="P85" s="341"/>
      <c r="Q85" s="341"/>
      <c r="R85" s="341"/>
      <c r="S85" s="341"/>
      <c r="T85" s="341"/>
      <c r="U85" s="341"/>
      <c r="V85" s="341"/>
      <c r="W85" s="341"/>
      <c r="X85" s="341"/>
      <c r="Y85" s="341"/>
      <c r="Z85" s="341"/>
    </row>
    <row r="86" ht="21" customHeight="1" spans="1:26">
      <c r="A86" s="341"/>
      <c r="B86" s="367"/>
      <c r="C86" s="370">
        <v>3</v>
      </c>
      <c r="D86" s="833" t="s">
        <v>339</v>
      </c>
      <c r="E86" s="384"/>
      <c r="F86" s="356"/>
      <c r="G86" s="341"/>
      <c r="H86" s="341"/>
      <c r="I86" s="341"/>
      <c r="J86" s="341"/>
      <c r="K86" s="341"/>
      <c r="L86" s="341"/>
      <c r="M86" s="341"/>
      <c r="N86" s="341"/>
      <c r="O86" s="341"/>
      <c r="P86" s="341"/>
      <c r="Q86" s="341"/>
      <c r="R86" s="341"/>
      <c r="S86" s="341"/>
      <c r="T86" s="341"/>
      <c r="U86" s="341"/>
      <c r="V86" s="341"/>
      <c r="W86" s="341"/>
      <c r="X86" s="341"/>
      <c r="Y86" s="341"/>
      <c r="Z86" s="341"/>
    </row>
    <row r="87" ht="21" customHeight="1" spans="1:26">
      <c r="A87" s="341"/>
      <c r="B87" s="367"/>
      <c r="C87" s="370">
        <v>4</v>
      </c>
      <c r="D87" s="833" t="s">
        <v>340</v>
      </c>
      <c r="E87" s="373"/>
      <c r="F87" s="356"/>
      <c r="G87" s="341"/>
      <c r="H87" s="341"/>
      <c r="I87" s="341"/>
      <c r="J87" s="341"/>
      <c r="K87" s="341"/>
      <c r="L87" s="341"/>
      <c r="M87" s="341"/>
      <c r="N87" s="341"/>
      <c r="O87" s="341"/>
      <c r="P87" s="341"/>
      <c r="Q87" s="341"/>
      <c r="R87" s="341"/>
      <c r="S87" s="341"/>
      <c r="T87" s="341"/>
      <c r="U87" s="341"/>
      <c r="V87" s="341"/>
      <c r="W87" s="341"/>
      <c r="X87" s="341"/>
      <c r="Y87" s="341"/>
      <c r="Z87" s="341"/>
    </row>
    <row r="88" ht="21.75" customHeight="1" spans="1:26">
      <c r="A88" s="341"/>
      <c r="B88" s="374"/>
      <c r="C88" s="375"/>
      <c r="D88" s="376"/>
      <c r="E88" s="375"/>
      <c r="F88" s="362"/>
      <c r="G88" s="341"/>
      <c r="H88" s="341"/>
      <c r="I88" s="341"/>
      <c r="J88" s="341"/>
      <c r="K88" s="341"/>
      <c r="L88" s="341"/>
      <c r="M88" s="341"/>
      <c r="N88" s="341"/>
      <c r="O88" s="341"/>
      <c r="P88" s="341"/>
      <c r="Q88" s="341"/>
      <c r="R88" s="341"/>
      <c r="S88" s="341"/>
      <c r="T88" s="341"/>
      <c r="U88" s="341"/>
      <c r="V88" s="341"/>
      <c r="W88" s="341"/>
      <c r="X88" s="341"/>
      <c r="Y88" s="341"/>
      <c r="Z88" s="341"/>
    </row>
    <row r="89" ht="15.75" customHeight="1" spans="1:26">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row>
    <row r="90" ht="15.75" customHeight="1" spans="1:26">
      <c r="A90" s="341"/>
      <c r="B90" s="350"/>
      <c r="C90" s="352" t="s">
        <v>560</v>
      </c>
      <c r="D90" s="352"/>
      <c r="E90" s="352"/>
      <c r="F90" s="353"/>
      <c r="G90" s="341"/>
      <c r="H90" s="341"/>
      <c r="I90" s="341"/>
      <c r="J90" s="341"/>
      <c r="K90" s="341"/>
      <c r="L90" s="341"/>
      <c r="M90" s="341"/>
      <c r="N90" s="341"/>
      <c r="O90" s="341">
        <v>2</v>
      </c>
      <c r="P90" s="341">
        <v>6</v>
      </c>
      <c r="Q90" s="341"/>
      <c r="R90" s="341"/>
      <c r="S90" s="341"/>
      <c r="T90" s="341"/>
      <c r="U90" s="341"/>
      <c r="V90" s="341"/>
      <c r="W90" s="341"/>
      <c r="X90" s="341"/>
      <c r="Y90" s="341"/>
      <c r="Z90" s="341"/>
    </row>
    <row r="91" ht="15.75" customHeight="1" spans="1:26">
      <c r="A91" s="341"/>
      <c r="B91" s="357"/>
      <c r="C91" s="363"/>
      <c r="D91" s="341"/>
      <c r="E91" s="341"/>
      <c r="F91" s="356"/>
      <c r="G91" s="341"/>
      <c r="H91" s="341"/>
      <c r="I91" s="341"/>
      <c r="J91" s="341"/>
      <c r="K91" s="341"/>
      <c r="L91" s="341"/>
      <c r="M91" s="341"/>
      <c r="N91" s="341"/>
      <c r="O91" s="341"/>
      <c r="P91" s="341"/>
      <c r="Q91" s="341"/>
      <c r="R91" s="341"/>
      <c r="S91" s="341"/>
      <c r="T91" s="341"/>
      <c r="U91" s="341"/>
      <c r="V91" s="341"/>
      <c r="W91" s="341"/>
      <c r="X91" s="341"/>
      <c r="Y91" s="341"/>
      <c r="Z91" s="341"/>
    </row>
    <row r="92" ht="21.75" customHeight="1" spans="1:26">
      <c r="A92" s="341"/>
      <c r="B92" s="357"/>
      <c r="C92" s="364" t="s">
        <v>289</v>
      </c>
      <c r="D92" s="365"/>
      <c r="E92" s="366"/>
      <c r="F92" s="356"/>
      <c r="G92" s="341"/>
      <c r="H92" s="341"/>
      <c r="I92" s="341"/>
      <c r="J92" s="341"/>
      <c r="K92" s="341"/>
      <c r="L92" s="341"/>
      <c r="M92" s="341"/>
      <c r="N92" s="341"/>
      <c r="O92" s="341"/>
      <c r="P92" s="341"/>
      <c r="Q92" s="341"/>
      <c r="R92" s="341"/>
      <c r="S92" s="341"/>
      <c r="T92" s="341"/>
      <c r="U92" s="341"/>
      <c r="V92" s="341"/>
      <c r="W92" s="341"/>
      <c r="X92" s="341"/>
      <c r="Y92" s="341"/>
      <c r="Z92" s="341"/>
    </row>
    <row r="93" ht="12.75" customHeight="1" spans="1:26">
      <c r="A93" s="341"/>
      <c r="B93" s="357"/>
      <c r="C93" s="363"/>
      <c r="D93" s="341"/>
      <c r="E93" s="341"/>
      <c r="F93" s="356"/>
      <c r="G93" s="341"/>
      <c r="H93" s="341"/>
      <c r="I93" s="341"/>
      <c r="J93" s="341"/>
      <c r="K93" s="341"/>
      <c r="L93" s="341"/>
      <c r="M93" s="341"/>
      <c r="N93" s="341"/>
      <c r="O93" s="341"/>
      <c r="P93" s="341"/>
      <c r="Q93" s="341"/>
      <c r="R93" s="341"/>
      <c r="S93" s="341"/>
      <c r="T93" s="341"/>
      <c r="U93" s="341"/>
      <c r="V93" s="341"/>
      <c r="W93" s="341"/>
      <c r="X93" s="341"/>
      <c r="Y93" s="341"/>
      <c r="Z93" s="341"/>
    </row>
    <row r="94" ht="15.75" customHeight="1" spans="1:26">
      <c r="A94" s="341"/>
      <c r="B94" s="367"/>
      <c r="C94" s="368" t="s">
        <v>290</v>
      </c>
      <c r="D94" s="831" t="s">
        <v>230</v>
      </c>
      <c r="E94" s="369" t="s">
        <v>229</v>
      </c>
      <c r="F94" s="356"/>
      <c r="G94" s="341"/>
      <c r="H94" s="341"/>
      <c r="I94" s="341"/>
      <c r="J94" s="341"/>
      <c r="K94" s="341"/>
      <c r="L94" s="341"/>
      <c r="M94" s="341"/>
      <c r="N94" s="341"/>
      <c r="O94" s="341"/>
      <c r="P94" s="341"/>
      <c r="Q94" s="341"/>
      <c r="R94" s="341"/>
      <c r="S94" s="341"/>
      <c r="T94" s="341"/>
      <c r="U94" s="341"/>
      <c r="V94" s="341"/>
      <c r="W94" s="341"/>
      <c r="X94" s="341"/>
      <c r="Y94" s="341"/>
      <c r="Z94" s="341"/>
    </row>
    <row r="95" ht="21" customHeight="1" spans="1:26">
      <c r="A95" s="341"/>
      <c r="B95" s="367"/>
      <c r="C95" s="370">
        <v>1</v>
      </c>
      <c r="D95" s="832" t="s">
        <v>291</v>
      </c>
      <c r="E95" s="372" t="s">
        <v>512</v>
      </c>
      <c r="F95" s="356"/>
      <c r="G95" s="341"/>
      <c r="H95" s="341"/>
      <c r="I95" s="341"/>
      <c r="J95" s="341"/>
      <c r="K95" s="341"/>
      <c r="L95" s="341"/>
      <c r="M95" s="341"/>
      <c r="N95" s="341"/>
      <c r="O95" s="341"/>
      <c r="P95" s="341"/>
      <c r="Q95" s="341"/>
      <c r="R95" s="341"/>
      <c r="S95" s="341"/>
      <c r="T95" s="341"/>
      <c r="U95" s="341"/>
      <c r="V95" s="341"/>
      <c r="W95" s="341"/>
      <c r="X95" s="341"/>
      <c r="Y95" s="341"/>
      <c r="Z95" s="341"/>
    </row>
    <row r="96" ht="21" customHeight="1" spans="1:26">
      <c r="A96" s="341"/>
      <c r="B96" s="367"/>
      <c r="C96" s="370">
        <v>4</v>
      </c>
      <c r="D96" s="832" t="s">
        <v>295</v>
      </c>
      <c r="E96" s="373"/>
      <c r="F96" s="356"/>
      <c r="G96" s="341"/>
      <c r="H96" s="341"/>
      <c r="I96" s="341"/>
      <c r="J96" s="341"/>
      <c r="K96" s="341"/>
      <c r="L96" s="341"/>
      <c r="M96" s="341"/>
      <c r="N96" s="341"/>
      <c r="O96" s="341"/>
      <c r="P96" s="341"/>
      <c r="Q96" s="341"/>
      <c r="R96" s="341"/>
      <c r="S96" s="341"/>
      <c r="T96" s="341"/>
      <c r="U96" s="341"/>
      <c r="V96" s="341"/>
      <c r="W96" s="341"/>
      <c r="X96" s="341"/>
      <c r="Y96" s="341"/>
      <c r="Z96" s="341"/>
    </row>
    <row r="97" ht="15.75" customHeight="1" spans="1:26">
      <c r="A97" s="341"/>
      <c r="B97" s="374"/>
      <c r="C97" s="375"/>
      <c r="D97" s="376"/>
      <c r="E97" s="375"/>
      <c r="F97" s="362"/>
      <c r="G97" s="341"/>
      <c r="H97" s="341"/>
      <c r="I97" s="341"/>
      <c r="J97" s="341"/>
      <c r="K97" s="341"/>
      <c r="L97" s="341"/>
      <c r="M97" s="341"/>
      <c r="N97" s="341"/>
      <c r="O97" s="341"/>
      <c r="P97" s="341"/>
      <c r="Q97" s="341"/>
      <c r="R97" s="341"/>
      <c r="S97" s="341"/>
      <c r="T97" s="341"/>
      <c r="U97" s="341"/>
      <c r="V97" s="341"/>
      <c r="W97" s="341"/>
      <c r="X97" s="341"/>
      <c r="Y97" s="341"/>
      <c r="Z97" s="341"/>
    </row>
    <row r="98" ht="15.75" customHeight="1" spans="1:26">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row>
    <row r="99" ht="15.75" customHeight="1" spans="1:26">
      <c r="A99" s="341"/>
      <c r="B99" s="409"/>
      <c r="C99" s="409" t="s">
        <v>561</v>
      </c>
      <c r="D99" s="409"/>
      <c r="E99" s="409"/>
      <c r="F99" s="409"/>
      <c r="G99" s="341"/>
      <c r="H99" s="341"/>
      <c r="I99" s="341"/>
      <c r="J99" s="341"/>
      <c r="K99" s="341"/>
      <c r="L99" s="341"/>
      <c r="M99" s="341"/>
      <c r="N99" s="341"/>
      <c r="O99" s="341">
        <v>3</v>
      </c>
      <c r="P99" s="341">
        <v>7</v>
      </c>
      <c r="Q99" s="341"/>
      <c r="R99" s="341"/>
      <c r="S99" s="341"/>
      <c r="T99" s="341"/>
      <c r="U99" s="341"/>
      <c r="V99" s="341"/>
      <c r="W99" s="341"/>
      <c r="X99" s="341"/>
      <c r="Y99" s="341"/>
      <c r="Z99" s="341"/>
    </row>
    <row r="100" ht="15.75" customHeight="1" spans="1:26">
      <c r="A100" s="341"/>
      <c r="B100" s="410"/>
      <c r="C100" s="411"/>
      <c r="D100" s="411"/>
      <c r="E100" s="411"/>
      <c r="F100" s="356"/>
      <c r="G100" s="341"/>
      <c r="H100" s="341"/>
      <c r="I100" s="341"/>
      <c r="J100" s="341"/>
      <c r="K100" s="341"/>
      <c r="L100" s="341"/>
      <c r="M100" s="341"/>
      <c r="N100" s="341"/>
      <c r="O100" s="341"/>
      <c r="P100" s="341"/>
      <c r="Q100" s="341"/>
      <c r="R100" s="341"/>
      <c r="S100" s="341"/>
      <c r="T100" s="341"/>
      <c r="U100" s="341"/>
      <c r="V100" s="341"/>
      <c r="W100" s="341"/>
      <c r="X100" s="341"/>
      <c r="Y100" s="341"/>
      <c r="Z100" s="341"/>
    </row>
    <row r="101" ht="15.75" customHeight="1" spans="1:26">
      <c r="A101" s="341"/>
      <c r="B101" s="410"/>
      <c r="C101" s="412"/>
      <c r="D101" s="413"/>
      <c r="E101" s="414"/>
      <c r="F101" s="356"/>
      <c r="G101" s="341"/>
      <c r="H101" s="341"/>
      <c r="I101" s="341"/>
      <c r="J101" s="341"/>
      <c r="K101" s="341"/>
      <c r="L101" s="341"/>
      <c r="M101" s="341"/>
      <c r="N101" s="341"/>
      <c r="O101" s="341"/>
      <c r="P101" s="341"/>
      <c r="Q101" s="341"/>
      <c r="R101" s="341"/>
      <c r="S101" s="341"/>
      <c r="T101" s="341"/>
      <c r="U101" s="341"/>
      <c r="V101" s="341"/>
      <c r="W101" s="341"/>
      <c r="X101" s="341"/>
      <c r="Y101" s="341"/>
      <c r="Z101" s="341"/>
    </row>
    <row r="102" customHeight="1" spans="1:26">
      <c r="A102" s="341"/>
      <c r="B102" s="410"/>
      <c r="C102" s="415" t="s">
        <v>562</v>
      </c>
      <c r="D102" s="416"/>
      <c r="E102" s="417"/>
      <c r="F102" s="356"/>
      <c r="G102" s="341"/>
      <c r="H102" s="341"/>
      <c r="I102" s="341"/>
      <c r="J102" s="341"/>
      <c r="K102" s="341"/>
      <c r="L102" s="341"/>
      <c r="M102" s="341"/>
      <c r="N102" s="341"/>
      <c r="O102" s="341"/>
      <c r="P102" s="341"/>
      <c r="Q102" s="341"/>
      <c r="R102" s="341"/>
      <c r="S102" s="341"/>
      <c r="T102" s="341"/>
      <c r="U102" s="341"/>
      <c r="V102" s="341"/>
      <c r="W102" s="341"/>
      <c r="X102" s="341"/>
      <c r="Y102" s="341"/>
      <c r="Z102" s="341"/>
    </row>
    <row r="103" customHeight="1" spans="1:26">
      <c r="A103" s="341"/>
      <c r="B103" s="410"/>
      <c r="C103" s="415" t="s">
        <v>563</v>
      </c>
      <c r="D103" s="416"/>
      <c r="E103" s="417"/>
      <c r="F103" s="356"/>
      <c r="G103" s="341"/>
      <c r="H103" s="341"/>
      <c r="I103" s="341"/>
      <c r="J103" s="341"/>
      <c r="K103" s="341"/>
      <c r="L103" s="341"/>
      <c r="M103" s="341"/>
      <c r="N103" s="341"/>
      <c r="O103" s="341"/>
      <c r="P103" s="341"/>
      <c r="Q103" s="341"/>
      <c r="R103" s="341"/>
      <c r="S103" s="341"/>
      <c r="T103" s="341"/>
      <c r="U103" s="341"/>
      <c r="V103" s="341"/>
      <c r="W103" s="341"/>
      <c r="X103" s="341"/>
      <c r="Y103" s="341"/>
      <c r="Z103" s="341"/>
    </row>
    <row r="104" customHeight="1" spans="1:26">
      <c r="A104" s="341"/>
      <c r="B104" s="410"/>
      <c r="C104" s="415" t="s">
        <v>564</v>
      </c>
      <c r="D104" s="416"/>
      <c r="E104" s="417"/>
      <c r="F104" s="356"/>
      <c r="G104" s="341"/>
      <c r="H104" s="341"/>
      <c r="I104" s="341"/>
      <c r="J104" s="341"/>
      <c r="K104" s="341"/>
      <c r="L104" s="341"/>
      <c r="M104" s="341"/>
      <c r="N104" s="341"/>
      <c r="O104" s="341"/>
      <c r="P104" s="341"/>
      <c r="Q104" s="341"/>
      <c r="R104" s="341"/>
      <c r="S104" s="341"/>
      <c r="T104" s="341"/>
      <c r="U104" s="341"/>
      <c r="V104" s="341"/>
      <c r="W104" s="341"/>
      <c r="X104" s="341"/>
      <c r="Y104" s="341"/>
      <c r="Z104" s="341"/>
    </row>
    <row r="105" customHeight="1" spans="1:26">
      <c r="A105" s="341"/>
      <c r="B105" s="410"/>
      <c r="C105" s="415" t="s">
        <v>565</v>
      </c>
      <c r="D105" s="416"/>
      <c r="E105" s="417"/>
      <c r="F105" s="356"/>
      <c r="G105" s="341"/>
      <c r="H105" s="341"/>
      <c r="I105" s="341"/>
      <c r="J105" s="341"/>
      <c r="K105" s="341"/>
      <c r="L105" s="341"/>
      <c r="M105" s="341"/>
      <c r="N105" s="341"/>
      <c r="O105" s="341"/>
      <c r="P105" s="341"/>
      <c r="Q105" s="341"/>
      <c r="R105" s="341"/>
      <c r="S105" s="341"/>
      <c r="T105" s="341"/>
      <c r="U105" s="341"/>
      <c r="V105" s="341"/>
      <c r="W105" s="341"/>
      <c r="X105" s="341"/>
      <c r="Y105" s="341"/>
      <c r="Z105" s="341"/>
    </row>
    <row r="106" customHeight="1" spans="1:26">
      <c r="A106" s="341"/>
      <c r="B106" s="410"/>
      <c r="C106" s="415" t="s">
        <v>566</v>
      </c>
      <c r="D106" s="416"/>
      <c r="E106" s="417"/>
      <c r="F106" s="356"/>
      <c r="G106" s="341"/>
      <c r="H106" s="341"/>
      <c r="I106" s="341"/>
      <c r="J106" s="341"/>
      <c r="K106" s="341"/>
      <c r="L106" s="341"/>
      <c r="M106" s="341"/>
      <c r="N106" s="341"/>
      <c r="O106" s="341"/>
      <c r="P106" s="341"/>
      <c r="Q106" s="341"/>
      <c r="R106" s="341"/>
      <c r="S106" s="341"/>
      <c r="T106" s="341"/>
      <c r="U106" s="341"/>
      <c r="V106" s="341"/>
      <c r="W106" s="341"/>
      <c r="X106" s="341"/>
      <c r="Y106" s="341"/>
      <c r="Z106" s="341"/>
    </row>
    <row r="107" ht="15.75" customHeight="1" spans="1:26">
      <c r="A107" s="341"/>
      <c r="B107" s="410"/>
      <c r="C107" s="392"/>
      <c r="D107" s="418"/>
      <c r="E107" s="419"/>
      <c r="F107" s="356"/>
      <c r="G107" s="341"/>
      <c r="H107" s="341"/>
      <c r="I107" s="341"/>
      <c r="J107" s="341"/>
      <c r="K107" s="341"/>
      <c r="L107" s="341"/>
      <c r="M107" s="341"/>
      <c r="N107" s="341"/>
      <c r="O107" s="341"/>
      <c r="P107" s="341"/>
      <c r="Q107" s="341"/>
      <c r="R107" s="341"/>
      <c r="S107" s="341"/>
      <c r="T107" s="341"/>
      <c r="U107" s="341"/>
      <c r="V107" s="341"/>
      <c r="W107" s="341"/>
      <c r="X107" s="341"/>
      <c r="Y107" s="341"/>
      <c r="Z107" s="341"/>
    </row>
    <row r="108" ht="15.75" customHeight="1" spans="1:26">
      <c r="A108" s="341"/>
      <c r="B108" s="357"/>
      <c r="C108" s="363"/>
      <c r="D108" s="341"/>
      <c r="E108" s="341"/>
      <c r="F108" s="356"/>
      <c r="G108" s="341"/>
      <c r="H108" s="341"/>
      <c r="I108" s="341"/>
      <c r="J108" s="341"/>
      <c r="K108" s="341"/>
      <c r="L108" s="341"/>
      <c r="M108" s="341"/>
      <c r="N108" s="341"/>
      <c r="O108" s="341"/>
      <c r="P108" s="341"/>
      <c r="Q108" s="341"/>
      <c r="R108" s="341"/>
      <c r="S108" s="341"/>
      <c r="T108" s="341"/>
      <c r="U108" s="341"/>
      <c r="V108" s="341"/>
      <c r="W108" s="341"/>
      <c r="X108" s="341"/>
      <c r="Y108" s="341"/>
      <c r="Z108" s="341"/>
    </row>
    <row r="109" ht="24.75" customHeight="1" spans="1:26">
      <c r="A109" s="341"/>
      <c r="B109" s="357"/>
      <c r="C109" s="420" t="s">
        <v>289</v>
      </c>
      <c r="D109" s="421"/>
      <c r="E109" s="422"/>
      <c r="F109" s="356"/>
      <c r="G109" s="341"/>
      <c r="H109" s="341"/>
      <c r="I109" s="341"/>
      <c r="J109" s="341">
        <v>3</v>
      </c>
      <c r="K109" s="341"/>
      <c r="L109" s="341"/>
      <c r="M109" s="341"/>
      <c r="N109" s="341"/>
      <c r="O109" s="341"/>
      <c r="P109" s="341"/>
      <c r="Q109" s="341"/>
      <c r="R109" s="341"/>
      <c r="S109" s="341"/>
      <c r="T109" s="341"/>
      <c r="U109" s="341"/>
      <c r="V109" s="341"/>
      <c r="W109" s="341"/>
      <c r="X109" s="341"/>
      <c r="Y109" s="341"/>
      <c r="Z109" s="341"/>
    </row>
    <row r="110" ht="15.75" customHeight="1" spans="1:26">
      <c r="A110" s="341"/>
      <c r="B110" s="357"/>
      <c r="C110" s="363"/>
      <c r="D110" s="341"/>
      <c r="E110" s="341"/>
      <c r="F110" s="356"/>
      <c r="G110" s="341"/>
      <c r="H110" s="341"/>
      <c r="I110" s="341"/>
      <c r="J110" s="341"/>
      <c r="K110" s="341"/>
      <c r="L110" s="341"/>
      <c r="M110" s="341"/>
      <c r="N110" s="341"/>
      <c r="O110" s="341"/>
      <c r="P110" s="341"/>
      <c r="Q110" s="341"/>
      <c r="R110" s="341"/>
      <c r="S110" s="341"/>
      <c r="T110" s="341"/>
      <c r="U110" s="341"/>
      <c r="V110" s="341"/>
      <c r="W110" s="341"/>
      <c r="X110" s="341"/>
      <c r="Y110" s="341"/>
      <c r="Z110" s="341"/>
    </row>
    <row r="111" ht="15.75" customHeight="1" spans="1:26">
      <c r="A111" s="341"/>
      <c r="B111" s="367"/>
      <c r="C111" s="368" t="s">
        <v>290</v>
      </c>
      <c r="D111" s="831" t="s">
        <v>230</v>
      </c>
      <c r="E111" s="369" t="s">
        <v>229</v>
      </c>
      <c r="F111" s="356"/>
      <c r="G111" s="341"/>
      <c r="H111" s="341"/>
      <c r="I111" s="341"/>
      <c r="J111" s="341"/>
      <c r="K111" s="341"/>
      <c r="L111" s="341"/>
      <c r="M111" s="341"/>
      <c r="N111" s="341"/>
      <c r="O111" s="341"/>
      <c r="P111" s="341"/>
      <c r="Q111" s="341"/>
      <c r="R111" s="341"/>
      <c r="S111" s="341"/>
      <c r="T111" s="341"/>
      <c r="U111" s="341"/>
      <c r="V111" s="341"/>
      <c r="W111" s="341"/>
      <c r="X111" s="341"/>
      <c r="Y111" s="341"/>
      <c r="Z111" s="341"/>
    </row>
    <row r="112" ht="21" customHeight="1" spans="1:26">
      <c r="A112" s="341"/>
      <c r="B112" s="367"/>
      <c r="C112" s="370">
        <v>1</v>
      </c>
      <c r="D112" s="832" t="s">
        <v>291</v>
      </c>
      <c r="E112" s="372" t="s">
        <v>512</v>
      </c>
      <c r="F112" s="356"/>
      <c r="G112" s="341"/>
      <c r="H112" s="341"/>
      <c r="I112" s="341"/>
      <c r="J112" s="341"/>
      <c r="K112" s="341"/>
      <c r="L112" s="341"/>
      <c r="M112" s="341"/>
      <c r="N112" s="341"/>
      <c r="O112" s="341"/>
      <c r="P112" s="341"/>
      <c r="Q112" s="341"/>
      <c r="R112" s="341"/>
      <c r="S112" s="341"/>
      <c r="T112" s="341"/>
      <c r="U112" s="341"/>
      <c r="V112" s="341"/>
      <c r="W112" s="341"/>
      <c r="X112" s="341"/>
      <c r="Y112" s="341"/>
      <c r="Z112" s="341"/>
    </row>
    <row r="113" ht="21" customHeight="1" spans="1:26">
      <c r="A113" s="341"/>
      <c r="B113" s="367"/>
      <c r="C113" s="370">
        <v>2</v>
      </c>
      <c r="D113" s="832" t="s">
        <v>338</v>
      </c>
      <c r="E113" s="384"/>
      <c r="F113" s="356"/>
      <c r="G113" s="341"/>
      <c r="H113" s="341"/>
      <c r="I113" s="341"/>
      <c r="J113" s="341"/>
      <c r="K113" s="341"/>
      <c r="L113" s="341"/>
      <c r="M113" s="341"/>
      <c r="N113" s="341"/>
      <c r="O113" s="341"/>
      <c r="P113" s="341"/>
      <c r="Q113" s="341"/>
      <c r="R113" s="341"/>
      <c r="S113" s="341"/>
      <c r="T113" s="341"/>
      <c r="U113" s="341"/>
      <c r="V113" s="341"/>
      <c r="W113" s="341"/>
      <c r="X113" s="341"/>
      <c r="Y113" s="341"/>
      <c r="Z113" s="341"/>
    </row>
    <row r="114" ht="21" customHeight="1" spans="1:26">
      <c r="A114" s="341"/>
      <c r="B114" s="367"/>
      <c r="C114" s="370">
        <v>3</v>
      </c>
      <c r="D114" s="833" t="s">
        <v>339</v>
      </c>
      <c r="E114" s="384"/>
      <c r="F114" s="356"/>
      <c r="G114" s="341"/>
      <c r="H114" s="341"/>
      <c r="I114" s="341"/>
      <c r="J114" s="341"/>
      <c r="K114" s="341"/>
      <c r="L114" s="341"/>
      <c r="M114" s="341"/>
      <c r="N114" s="341"/>
      <c r="O114" s="341"/>
      <c r="P114" s="341"/>
      <c r="Q114" s="341"/>
      <c r="R114" s="341"/>
      <c r="S114" s="341"/>
      <c r="T114" s="341"/>
      <c r="U114" s="341"/>
      <c r="V114" s="341"/>
      <c r="W114" s="341"/>
      <c r="X114" s="341"/>
      <c r="Y114" s="341"/>
      <c r="Z114" s="341"/>
    </row>
    <row r="115" ht="21" customHeight="1" spans="1:26">
      <c r="A115" s="341"/>
      <c r="B115" s="367"/>
      <c r="C115" s="370">
        <v>4</v>
      </c>
      <c r="D115" s="833" t="s">
        <v>340</v>
      </c>
      <c r="E115" s="373"/>
      <c r="F115" s="356"/>
      <c r="G115" s="341"/>
      <c r="H115" s="341"/>
      <c r="I115" s="341"/>
      <c r="J115" s="341"/>
      <c r="K115" s="341"/>
      <c r="L115" s="341"/>
      <c r="M115" s="341"/>
      <c r="N115" s="341"/>
      <c r="O115" s="341"/>
      <c r="P115" s="341"/>
      <c r="Q115" s="341"/>
      <c r="R115" s="341"/>
      <c r="S115" s="341"/>
      <c r="T115" s="341"/>
      <c r="U115" s="341"/>
      <c r="V115" s="341"/>
      <c r="W115" s="341"/>
      <c r="X115" s="341"/>
      <c r="Y115" s="341"/>
      <c r="Z115" s="341"/>
    </row>
    <row r="116" ht="15.75" customHeight="1" spans="1:26">
      <c r="A116" s="341"/>
      <c r="B116" s="374"/>
      <c r="C116" s="375"/>
      <c r="D116" s="376"/>
      <c r="E116" s="375"/>
      <c r="F116" s="362"/>
      <c r="G116" s="341"/>
      <c r="H116" s="341"/>
      <c r="I116" s="341"/>
      <c r="J116" s="341"/>
      <c r="K116" s="341"/>
      <c r="L116" s="341"/>
      <c r="M116" s="341"/>
      <c r="N116" s="341"/>
      <c r="O116" s="341"/>
      <c r="P116" s="341"/>
      <c r="Q116" s="341"/>
      <c r="R116" s="341"/>
      <c r="S116" s="341"/>
      <c r="T116" s="341"/>
      <c r="U116" s="341"/>
      <c r="V116" s="341"/>
      <c r="W116" s="341"/>
      <c r="X116" s="341"/>
      <c r="Y116" s="341"/>
      <c r="Z116" s="341"/>
    </row>
    <row r="117" ht="15.75" customHeight="1" spans="1:26">
      <c r="A117" s="341"/>
      <c r="B117" s="341"/>
      <c r="C117" s="341"/>
      <c r="D117" s="341"/>
      <c r="E117" s="341"/>
      <c r="F117" s="341"/>
      <c r="G117" s="341"/>
      <c r="H117" s="341"/>
      <c r="I117" s="341"/>
      <c r="J117" s="341"/>
      <c r="K117" s="341"/>
      <c r="L117" s="341"/>
      <c r="M117" s="341"/>
      <c r="N117" s="341"/>
      <c r="Q117" s="341"/>
      <c r="R117" s="341"/>
      <c r="S117" s="341"/>
      <c r="T117" s="341"/>
      <c r="U117" s="341"/>
      <c r="V117" s="341"/>
      <c r="W117" s="341"/>
      <c r="X117" s="341"/>
      <c r="Y117" s="341"/>
      <c r="Z117" s="341"/>
    </row>
    <row r="118" ht="15.75" customHeight="1" spans="1:26">
      <c r="A118" s="341"/>
      <c r="B118" s="423"/>
      <c r="C118" s="424" t="s">
        <v>567</v>
      </c>
      <c r="D118" s="424"/>
      <c r="E118" s="424"/>
      <c r="F118" s="424"/>
      <c r="G118" s="341"/>
      <c r="H118" s="341"/>
      <c r="I118" s="341"/>
      <c r="J118" s="341"/>
      <c r="K118" s="341"/>
      <c r="L118" s="341"/>
      <c r="M118" s="341"/>
      <c r="N118" s="341"/>
      <c r="O118" s="341">
        <v>4</v>
      </c>
      <c r="P118" s="341">
        <v>8</v>
      </c>
      <c r="Q118" s="341"/>
      <c r="R118" s="341"/>
      <c r="S118" s="341"/>
      <c r="T118" s="341"/>
      <c r="U118" s="341"/>
      <c r="V118" s="341"/>
      <c r="W118" s="341"/>
      <c r="X118" s="341"/>
      <c r="Y118" s="341"/>
      <c r="Z118" s="341"/>
    </row>
    <row r="119" ht="15.75" customHeight="1" spans="1:26">
      <c r="A119" s="341"/>
      <c r="B119" s="357"/>
      <c r="C119" s="363"/>
      <c r="D119" s="341"/>
      <c r="E119" s="341"/>
      <c r="F119" s="356"/>
      <c r="G119" s="341"/>
      <c r="H119" s="341"/>
      <c r="I119" s="341"/>
      <c r="J119" s="341"/>
      <c r="K119" s="341"/>
      <c r="L119" s="341"/>
      <c r="M119" s="341"/>
      <c r="N119" s="341"/>
      <c r="O119" s="341"/>
      <c r="P119" s="341"/>
      <c r="Q119" s="341"/>
      <c r="R119" s="341"/>
      <c r="S119" s="341"/>
      <c r="T119" s="341"/>
      <c r="U119" s="341"/>
      <c r="V119" s="341"/>
      <c r="W119" s="341"/>
      <c r="X119" s="341"/>
      <c r="Y119" s="341"/>
      <c r="Z119" s="341"/>
    </row>
    <row r="120" ht="21" customHeight="1" spans="1:26">
      <c r="A120" s="341"/>
      <c r="B120" s="357"/>
      <c r="C120" s="425" t="s">
        <v>289</v>
      </c>
      <c r="D120" s="382"/>
      <c r="E120" s="383"/>
      <c r="F120" s="356"/>
      <c r="G120" s="341"/>
      <c r="H120" s="341"/>
      <c r="I120" s="341"/>
      <c r="J120" s="341">
        <v>6</v>
      </c>
      <c r="K120" s="341"/>
      <c r="L120" s="341"/>
      <c r="M120" s="341"/>
      <c r="N120" s="341"/>
      <c r="O120" s="341"/>
      <c r="P120" s="341"/>
      <c r="Q120" s="341"/>
      <c r="R120" s="341"/>
      <c r="S120" s="341"/>
      <c r="T120" s="341"/>
      <c r="U120" s="341"/>
      <c r="V120" s="341"/>
      <c r="W120" s="341"/>
      <c r="X120" s="341"/>
      <c r="Y120" s="341"/>
      <c r="Z120" s="341"/>
    </row>
    <row r="121" ht="15.75" customHeight="1" spans="1:26">
      <c r="A121" s="341"/>
      <c r="B121" s="357"/>
      <c r="C121" s="363"/>
      <c r="D121" s="341"/>
      <c r="E121" s="341"/>
      <c r="F121" s="356"/>
      <c r="G121" s="341"/>
      <c r="H121" s="341"/>
      <c r="I121" s="341"/>
      <c r="J121" s="341"/>
      <c r="K121" s="341"/>
      <c r="L121" s="341"/>
      <c r="M121" s="341"/>
      <c r="N121" s="341"/>
      <c r="O121" s="341"/>
      <c r="P121" s="341"/>
      <c r="Q121" s="341"/>
      <c r="R121" s="341"/>
      <c r="S121" s="341"/>
      <c r="T121" s="341"/>
      <c r="U121" s="341"/>
      <c r="V121" s="341"/>
      <c r="W121" s="341"/>
      <c r="X121" s="341"/>
      <c r="Y121" s="341"/>
      <c r="Z121" s="341"/>
    </row>
    <row r="122" ht="15.75" customHeight="1" spans="1:26">
      <c r="A122" s="341"/>
      <c r="B122" s="367"/>
      <c r="C122" s="368" t="s">
        <v>290</v>
      </c>
      <c r="D122" s="831" t="s">
        <v>230</v>
      </c>
      <c r="E122" s="369" t="s">
        <v>229</v>
      </c>
      <c r="F122" s="356"/>
      <c r="G122" s="341"/>
      <c r="H122" s="341"/>
      <c r="I122" s="341"/>
      <c r="J122" s="341"/>
      <c r="K122" s="341"/>
      <c r="L122" s="341"/>
      <c r="M122" s="341"/>
      <c r="N122" s="341"/>
      <c r="O122" s="341"/>
      <c r="P122" s="341"/>
      <c r="Q122" s="341"/>
      <c r="R122" s="341"/>
      <c r="S122" s="341"/>
      <c r="T122" s="341"/>
      <c r="U122" s="341"/>
      <c r="V122" s="341"/>
      <c r="W122" s="341"/>
      <c r="X122" s="341"/>
      <c r="Y122" s="341"/>
      <c r="Z122" s="341"/>
    </row>
    <row r="123" ht="21" customHeight="1" spans="1:26">
      <c r="A123" s="341"/>
      <c r="B123" s="367"/>
      <c r="C123" s="370">
        <v>1</v>
      </c>
      <c r="D123" s="832" t="s">
        <v>316</v>
      </c>
      <c r="E123" s="372" t="s">
        <v>512</v>
      </c>
      <c r="F123" s="356"/>
      <c r="G123" s="341"/>
      <c r="H123" s="341"/>
      <c r="I123" s="341"/>
      <c r="J123" s="341"/>
      <c r="K123" s="341"/>
      <c r="L123" s="341"/>
      <c r="M123" s="341"/>
      <c r="N123" s="341"/>
      <c r="O123" s="341"/>
      <c r="P123" s="341"/>
      <c r="Q123" s="341"/>
      <c r="R123" s="341"/>
      <c r="S123" s="341"/>
      <c r="T123" s="341"/>
      <c r="U123" s="341"/>
      <c r="V123" s="341"/>
      <c r="W123" s="341"/>
      <c r="X123" s="341"/>
      <c r="Y123" s="341"/>
      <c r="Z123" s="341"/>
    </row>
    <row r="124" ht="21" customHeight="1" spans="1:26">
      <c r="A124" s="341"/>
      <c r="B124" s="367"/>
      <c r="C124" s="370">
        <v>4</v>
      </c>
      <c r="D124" s="832" t="s">
        <v>295</v>
      </c>
      <c r="E124" s="373"/>
      <c r="F124" s="356"/>
      <c r="G124" s="341"/>
      <c r="H124" s="341"/>
      <c r="I124" s="341"/>
      <c r="J124" s="341"/>
      <c r="K124" s="341"/>
      <c r="L124" s="341"/>
      <c r="M124" s="341"/>
      <c r="N124" s="341"/>
      <c r="O124" s="341"/>
      <c r="P124" s="341"/>
      <c r="Q124" s="341"/>
      <c r="R124" s="341"/>
      <c r="S124" s="341"/>
      <c r="T124" s="341"/>
      <c r="U124" s="341"/>
      <c r="V124" s="341"/>
      <c r="W124" s="341"/>
      <c r="X124" s="341"/>
      <c r="Y124" s="341"/>
      <c r="Z124" s="341"/>
    </row>
    <row r="125" ht="15.75" customHeight="1" spans="1:26">
      <c r="A125" s="341"/>
      <c r="B125" s="374"/>
      <c r="C125" s="375"/>
      <c r="D125" s="376"/>
      <c r="E125" s="375"/>
      <c r="F125" s="362"/>
      <c r="G125" s="341"/>
      <c r="H125" s="341"/>
      <c r="I125" s="341"/>
      <c r="J125" s="341"/>
      <c r="K125" s="341"/>
      <c r="L125" s="341"/>
      <c r="M125" s="341"/>
      <c r="N125" s="341"/>
      <c r="O125" s="341"/>
      <c r="P125" s="341"/>
      <c r="Q125" s="341"/>
      <c r="R125" s="341"/>
      <c r="S125" s="341"/>
      <c r="T125" s="341"/>
      <c r="U125" s="341"/>
      <c r="V125" s="341"/>
      <c r="W125" s="341"/>
      <c r="X125" s="341"/>
      <c r="Y125" s="341"/>
      <c r="Z125" s="341"/>
    </row>
    <row r="126" ht="15.75" customHeight="1" spans="1:26">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row>
    <row r="127" ht="15.75" customHeight="1" spans="1:26">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row>
    <row r="128" ht="15.75" customHeight="1" spans="1:26">
      <c r="A128" s="341"/>
      <c r="B128" s="423"/>
      <c r="C128" s="424" t="s">
        <v>568</v>
      </c>
      <c r="D128" s="424"/>
      <c r="E128" s="424"/>
      <c r="F128" s="387"/>
      <c r="G128" s="341"/>
      <c r="H128" s="341"/>
      <c r="I128" s="341"/>
      <c r="J128" s="341"/>
      <c r="K128" s="341"/>
      <c r="L128" s="341"/>
      <c r="M128" s="341"/>
      <c r="N128" s="341"/>
      <c r="O128" s="341">
        <v>5</v>
      </c>
      <c r="P128" s="341">
        <v>9</v>
      </c>
      <c r="Q128" s="341"/>
      <c r="R128" s="341"/>
      <c r="S128" s="341"/>
      <c r="T128" s="341"/>
      <c r="U128" s="341"/>
      <c r="V128" s="341"/>
      <c r="W128" s="341"/>
      <c r="X128" s="341"/>
      <c r="Y128" s="341"/>
      <c r="Z128" s="341"/>
    </row>
    <row r="129" ht="15.75" customHeight="1" spans="1:26">
      <c r="A129" s="341"/>
      <c r="B129" s="410"/>
      <c r="C129" s="411"/>
      <c r="D129" s="411"/>
      <c r="E129" s="411"/>
      <c r="F129" s="356"/>
      <c r="G129" s="341"/>
      <c r="H129" s="341"/>
      <c r="I129" s="341"/>
      <c r="J129" s="341"/>
      <c r="K129" s="341"/>
      <c r="L129" s="341"/>
      <c r="M129" s="341"/>
      <c r="N129" s="341"/>
      <c r="O129" s="341"/>
      <c r="P129" s="341"/>
      <c r="Q129" s="341"/>
      <c r="R129" s="341"/>
      <c r="S129" s="341"/>
      <c r="T129" s="341"/>
      <c r="U129" s="341"/>
      <c r="V129" s="341"/>
      <c r="W129" s="341"/>
      <c r="X129" s="341"/>
      <c r="Y129" s="341"/>
      <c r="Z129" s="341"/>
    </row>
    <row r="130" customHeight="1" spans="1:26">
      <c r="A130" s="341"/>
      <c r="B130" s="410"/>
      <c r="C130" s="412"/>
      <c r="D130" s="413"/>
      <c r="E130" s="414"/>
      <c r="F130" s="356"/>
      <c r="G130" s="341"/>
      <c r="H130" s="341"/>
      <c r="I130" s="341"/>
      <c r="J130" s="341"/>
      <c r="K130" s="341"/>
      <c r="L130" s="341"/>
      <c r="M130" s="341"/>
      <c r="N130" s="341"/>
      <c r="O130" s="341"/>
      <c r="P130" s="341"/>
      <c r="Q130" s="341"/>
      <c r="R130" s="341"/>
      <c r="S130" s="341"/>
      <c r="T130" s="341"/>
      <c r="U130" s="341"/>
      <c r="V130" s="341"/>
      <c r="W130" s="341"/>
      <c r="X130" s="341"/>
      <c r="Y130" s="341"/>
      <c r="Z130" s="341"/>
    </row>
    <row r="131" customHeight="1" spans="1:26">
      <c r="A131" s="341"/>
      <c r="B131" s="410"/>
      <c r="C131" s="388" t="s">
        <v>569</v>
      </c>
      <c r="D131" s="416"/>
      <c r="E131" s="417"/>
      <c r="F131" s="356"/>
      <c r="G131" s="341"/>
      <c r="H131" s="341"/>
      <c r="I131" s="341"/>
      <c r="J131" s="341"/>
      <c r="K131" s="341"/>
      <c r="L131" s="341"/>
      <c r="M131" s="341"/>
      <c r="N131" s="341"/>
      <c r="O131" s="341"/>
      <c r="P131" s="341"/>
      <c r="Q131" s="341"/>
      <c r="R131" s="341"/>
      <c r="S131" s="341"/>
      <c r="T131" s="341"/>
      <c r="U131" s="341"/>
      <c r="V131" s="341"/>
      <c r="W131" s="341"/>
      <c r="X131" s="341"/>
      <c r="Y131" s="341"/>
      <c r="Z131" s="341"/>
    </row>
    <row r="132" customHeight="1" spans="1:26">
      <c r="A132" s="341"/>
      <c r="B132" s="410"/>
      <c r="C132" s="388" t="s">
        <v>570</v>
      </c>
      <c r="D132" s="405"/>
      <c r="E132" s="406"/>
      <c r="F132" s="356"/>
      <c r="G132" s="341"/>
      <c r="H132" s="341"/>
      <c r="I132" s="341"/>
      <c r="J132" s="341"/>
      <c r="K132" s="341"/>
      <c r="L132" s="341"/>
      <c r="M132" s="341"/>
      <c r="N132" s="341"/>
      <c r="O132" s="341"/>
      <c r="P132" s="341"/>
      <c r="Q132" s="341"/>
      <c r="R132" s="341"/>
      <c r="S132" s="341"/>
      <c r="T132" s="341"/>
      <c r="U132" s="341"/>
      <c r="V132" s="341"/>
      <c r="W132" s="341"/>
      <c r="X132" s="341"/>
      <c r="Y132" s="341"/>
      <c r="Z132" s="341"/>
    </row>
    <row r="133" customHeight="1" spans="1:26">
      <c r="A133" s="341"/>
      <c r="B133" s="410"/>
      <c r="C133" s="392"/>
      <c r="D133" s="426"/>
      <c r="E133" s="427"/>
      <c r="F133" s="356"/>
      <c r="G133" s="341"/>
      <c r="H133" s="341"/>
      <c r="I133" s="341"/>
      <c r="J133" s="341"/>
      <c r="K133" s="341"/>
      <c r="L133" s="341"/>
      <c r="M133" s="341"/>
      <c r="N133" s="341"/>
      <c r="O133" s="341"/>
      <c r="P133" s="341"/>
      <c r="Q133" s="341"/>
      <c r="R133" s="341"/>
      <c r="S133" s="341"/>
      <c r="T133" s="341"/>
      <c r="U133" s="341"/>
      <c r="V133" s="341"/>
      <c r="W133" s="341"/>
      <c r="X133" s="341"/>
      <c r="Y133" s="341"/>
      <c r="Z133" s="341"/>
    </row>
    <row r="134" ht="15.75" customHeight="1" spans="1:26">
      <c r="A134" s="341"/>
      <c r="B134" s="357"/>
      <c r="C134" s="363"/>
      <c r="D134" s="341"/>
      <c r="E134" s="341"/>
      <c r="F134" s="356"/>
      <c r="G134" s="341"/>
      <c r="H134" s="341"/>
      <c r="I134" s="341"/>
      <c r="J134" s="341"/>
      <c r="K134" s="341"/>
      <c r="L134" s="341"/>
      <c r="M134" s="341"/>
      <c r="N134" s="341"/>
      <c r="O134" s="341"/>
      <c r="P134" s="341"/>
      <c r="Q134" s="341"/>
      <c r="R134" s="341"/>
      <c r="S134" s="341"/>
      <c r="T134" s="341"/>
      <c r="U134" s="341"/>
      <c r="V134" s="341"/>
      <c r="W134" s="341"/>
      <c r="X134" s="341"/>
      <c r="Y134" s="341"/>
      <c r="Z134" s="341"/>
    </row>
    <row r="135" ht="22.5" customHeight="1" spans="1:26">
      <c r="A135" s="341"/>
      <c r="B135" s="357"/>
      <c r="C135" s="364" t="s">
        <v>289</v>
      </c>
      <c r="D135" s="365"/>
      <c r="E135" s="365"/>
      <c r="F135" s="356"/>
      <c r="G135" s="341"/>
      <c r="H135" s="341"/>
      <c r="I135" s="341"/>
      <c r="J135" s="341"/>
      <c r="K135" s="341"/>
      <c r="L135" s="341"/>
      <c r="M135" s="341"/>
      <c r="N135" s="341"/>
      <c r="O135" s="341"/>
      <c r="P135" s="341"/>
      <c r="Q135" s="341"/>
      <c r="R135" s="341"/>
      <c r="S135" s="341"/>
      <c r="T135" s="341"/>
      <c r="U135" s="341"/>
      <c r="V135" s="341"/>
      <c r="W135" s="341"/>
      <c r="X135" s="341"/>
      <c r="Y135" s="341"/>
      <c r="Z135" s="341"/>
    </row>
    <row r="136" ht="15.75" customHeight="1" spans="1:26">
      <c r="A136" s="341"/>
      <c r="B136" s="357"/>
      <c r="C136" s="363"/>
      <c r="D136" s="341"/>
      <c r="E136" s="341"/>
      <c r="F136" s="356"/>
      <c r="G136" s="341"/>
      <c r="H136" s="341"/>
      <c r="I136" s="341"/>
      <c r="J136" s="341"/>
      <c r="K136" s="341"/>
      <c r="L136" s="341"/>
      <c r="M136" s="341"/>
      <c r="N136" s="341"/>
      <c r="O136" s="341"/>
      <c r="P136" s="341"/>
      <c r="Q136" s="341"/>
      <c r="R136" s="341"/>
      <c r="S136" s="341"/>
      <c r="T136" s="341"/>
      <c r="U136" s="341"/>
      <c r="V136" s="341"/>
      <c r="W136" s="341"/>
      <c r="X136" s="341"/>
      <c r="Y136" s="341"/>
      <c r="Z136" s="341"/>
    </row>
    <row r="137" ht="15.75" customHeight="1" spans="1:26">
      <c r="A137" s="341"/>
      <c r="B137" s="367"/>
      <c r="C137" s="368" t="s">
        <v>290</v>
      </c>
      <c r="D137" s="831" t="s">
        <v>230</v>
      </c>
      <c r="E137" s="369" t="s">
        <v>229</v>
      </c>
      <c r="F137" s="356"/>
      <c r="G137" s="341"/>
      <c r="H137" s="341"/>
      <c r="I137" s="341"/>
      <c r="J137" s="341"/>
      <c r="K137" s="341"/>
      <c r="L137" s="341"/>
      <c r="M137" s="341"/>
      <c r="N137" s="341"/>
      <c r="O137" s="341"/>
      <c r="P137" s="341"/>
      <c r="Q137" s="341"/>
      <c r="R137" s="341"/>
      <c r="S137" s="341"/>
      <c r="T137" s="341"/>
      <c r="U137" s="341"/>
      <c r="V137" s="341"/>
      <c r="W137" s="341"/>
      <c r="X137" s="341"/>
      <c r="Y137" s="341"/>
      <c r="Z137" s="341"/>
    </row>
    <row r="138" ht="21" customHeight="1" spans="1:26">
      <c r="A138" s="341"/>
      <c r="B138" s="367"/>
      <c r="C138" s="370">
        <v>1</v>
      </c>
      <c r="D138" s="832" t="s">
        <v>291</v>
      </c>
      <c r="E138" s="372" t="s">
        <v>512</v>
      </c>
      <c r="F138" s="356"/>
      <c r="G138" s="341"/>
      <c r="H138" s="341"/>
      <c r="I138" s="341"/>
      <c r="J138" s="341"/>
      <c r="K138" s="341"/>
      <c r="L138" s="341"/>
      <c r="M138" s="341"/>
      <c r="N138" s="341"/>
      <c r="O138" s="341"/>
      <c r="P138" s="341"/>
      <c r="Q138" s="341"/>
      <c r="R138" s="341"/>
      <c r="S138" s="341"/>
      <c r="T138" s="341"/>
      <c r="U138" s="341"/>
      <c r="V138" s="341"/>
      <c r="W138" s="341"/>
      <c r="X138" s="341"/>
      <c r="Y138" s="341"/>
      <c r="Z138" s="341"/>
    </row>
    <row r="139" ht="21" customHeight="1" spans="1:26">
      <c r="A139" s="341"/>
      <c r="B139" s="367"/>
      <c r="C139" s="370">
        <v>2</v>
      </c>
      <c r="D139" s="832" t="s">
        <v>338</v>
      </c>
      <c r="E139" s="384"/>
      <c r="F139" s="356"/>
      <c r="G139" s="341"/>
      <c r="H139" s="341"/>
      <c r="I139" s="341"/>
      <c r="J139" s="341"/>
      <c r="K139" s="341"/>
      <c r="L139" s="341"/>
      <c r="M139" s="341"/>
      <c r="N139" s="341"/>
      <c r="O139" s="341"/>
      <c r="P139" s="341"/>
      <c r="Q139" s="341"/>
      <c r="R139" s="341"/>
      <c r="S139" s="341"/>
      <c r="T139" s="341"/>
      <c r="U139" s="341"/>
      <c r="V139" s="341"/>
      <c r="W139" s="341"/>
      <c r="X139" s="341"/>
      <c r="Y139" s="341"/>
      <c r="Z139" s="341"/>
    </row>
    <row r="140" ht="21" customHeight="1" spans="1:26">
      <c r="A140" s="341"/>
      <c r="B140" s="367"/>
      <c r="C140" s="370">
        <v>3</v>
      </c>
      <c r="D140" s="833" t="s">
        <v>339</v>
      </c>
      <c r="E140" s="384"/>
      <c r="F140" s="356"/>
      <c r="G140" s="341"/>
      <c r="H140" s="341"/>
      <c r="I140" s="341"/>
      <c r="J140" s="341"/>
      <c r="K140" s="341"/>
      <c r="L140" s="341"/>
      <c r="M140" s="341"/>
      <c r="N140" s="341"/>
      <c r="O140" s="341"/>
      <c r="P140" s="341"/>
      <c r="Q140" s="341"/>
      <c r="R140" s="341"/>
      <c r="S140" s="341"/>
      <c r="T140" s="341"/>
      <c r="U140" s="341"/>
      <c r="V140" s="341"/>
      <c r="W140" s="341"/>
      <c r="X140" s="341"/>
      <c r="Y140" s="341"/>
      <c r="Z140" s="341"/>
    </row>
    <row r="141" ht="21" customHeight="1" spans="1:26">
      <c r="A141" s="341"/>
      <c r="B141" s="367"/>
      <c r="C141" s="370">
        <v>4</v>
      </c>
      <c r="D141" s="833" t="s">
        <v>340</v>
      </c>
      <c r="E141" s="373"/>
      <c r="F141" s="356"/>
      <c r="G141" s="341"/>
      <c r="H141" s="341"/>
      <c r="I141" s="341"/>
      <c r="J141" s="341"/>
      <c r="K141" s="341"/>
      <c r="L141" s="341"/>
      <c r="M141" s="341"/>
      <c r="N141" s="341"/>
      <c r="O141" s="341"/>
      <c r="P141" s="341"/>
      <c r="Q141" s="341"/>
      <c r="R141" s="341"/>
      <c r="S141" s="341"/>
      <c r="T141" s="341"/>
      <c r="U141" s="341"/>
      <c r="V141" s="341"/>
      <c r="W141" s="341"/>
      <c r="X141" s="341"/>
      <c r="Y141" s="341"/>
      <c r="Z141" s="341"/>
    </row>
    <row r="142" ht="15.75" customHeight="1" spans="1:26">
      <c r="A142" s="341"/>
      <c r="B142" s="374"/>
      <c r="C142" s="375"/>
      <c r="D142" s="376"/>
      <c r="E142" s="375"/>
      <c r="F142" s="362"/>
      <c r="G142" s="341"/>
      <c r="H142" s="341"/>
      <c r="I142" s="341"/>
      <c r="J142" s="341"/>
      <c r="K142" s="341"/>
      <c r="L142" s="341"/>
      <c r="M142" s="341"/>
      <c r="N142" s="341"/>
      <c r="O142" s="341"/>
      <c r="P142" s="341"/>
      <c r="Q142" s="341"/>
      <c r="R142" s="341"/>
      <c r="S142" s="341"/>
      <c r="T142" s="341"/>
      <c r="U142" s="341"/>
      <c r="V142" s="341"/>
      <c r="W142" s="341"/>
      <c r="X142" s="341"/>
      <c r="Y142" s="341"/>
      <c r="Z142" s="341"/>
    </row>
    <row r="143" ht="15.75" customHeight="1" spans="1:26">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row>
    <row r="144" ht="15.75" customHeight="1" spans="1:26">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row>
    <row r="145" ht="15.75" customHeight="1" spans="1:26">
      <c r="A145" s="341"/>
      <c r="B145" s="423"/>
      <c r="C145" s="428" t="s">
        <v>571</v>
      </c>
      <c r="D145" s="424"/>
      <c r="E145" s="424"/>
      <c r="F145" s="429"/>
      <c r="G145" s="341"/>
      <c r="H145" s="341"/>
      <c r="I145" s="341"/>
      <c r="J145" s="341"/>
      <c r="K145" s="341"/>
      <c r="L145" s="341"/>
      <c r="M145" s="341"/>
      <c r="N145" s="341"/>
      <c r="O145" s="341">
        <v>6</v>
      </c>
      <c r="P145" s="341">
        <v>10</v>
      </c>
      <c r="Q145" s="341"/>
      <c r="R145" s="341"/>
      <c r="S145" s="341"/>
      <c r="T145" s="341"/>
      <c r="U145" s="341"/>
      <c r="V145" s="341"/>
      <c r="W145" s="341"/>
      <c r="X145" s="341"/>
      <c r="Y145" s="341"/>
      <c r="Z145" s="341"/>
    </row>
    <row r="146" ht="15.75" customHeight="1" spans="1:26">
      <c r="A146" s="341"/>
      <c r="B146" s="410"/>
      <c r="C146" s="411"/>
      <c r="D146" s="411"/>
      <c r="E146" s="411"/>
      <c r="F146" s="356"/>
      <c r="G146" s="341"/>
      <c r="H146" s="341"/>
      <c r="I146" s="341"/>
      <c r="J146" s="341"/>
      <c r="K146" s="341"/>
      <c r="L146" s="341"/>
      <c r="M146" s="341"/>
      <c r="N146" s="341"/>
      <c r="O146" s="341"/>
      <c r="P146" s="341"/>
      <c r="Q146" s="341"/>
      <c r="R146" s="341"/>
      <c r="S146" s="341"/>
      <c r="T146" s="341"/>
      <c r="U146" s="341"/>
      <c r="V146" s="341"/>
      <c r="W146" s="341"/>
      <c r="X146" s="341"/>
      <c r="Y146" s="341"/>
      <c r="Z146" s="341"/>
    </row>
    <row r="147" ht="15.75" customHeight="1" spans="1:26">
      <c r="A147" s="341"/>
      <c r="B147" s="357"/>
      <c r="C147" s="363"/>
      <c r="D147" s="341"/>
      <c r="E147" s="341"/>
      <c r="F147" s="356"/>
      <c r="G147" s="341"/>
      <c r="H147" s="341"/>
      <c r="I147" s="341"/>
      <c r="J147" s="341"/>
      <c r="K147" s="341"/>
      <c r="L147" s="341"/>
      <c r="M147" s="341"/>
      <c r="N147" s="341"/>
      <c r="O147" s="341"/>
      <c r="P147" s="341"/>
      <c r="Q147" s="341"/>
      <c r="R147" s="341"/>
      <c r="S147" s="341"/>
      <c r="T147" s="341"/>
      <c r="U147" s="341"/>
      <c r="V147" s="341"/>
      <c r="W147" s="341"/>
      <c r="X147" s="341"/>
      <c r="Y147" s="341"/>
      <c r="Z147" s="341"/>
    </row>
    <row r="148" ht="23.25" customHeight="1" spans="1:26">
      <c r="A148" s="341"/>
      <c r="B148" s="357"/>
      <c r="C148" s="420" t="s">
        <v>289</v>
      </c>
      <c r="D148" s="421"/>
      <c r="E148" s="422"/>
      <c r="F148" s="356"/>
      <c r="G148" s="341"/>
      <c r="H148" s="341"/>
      <c r="I148" s="341"/>
      <c r="J148" s="341"/>
      <c r="K148" s="341"/>
      <c r="L148" s="341"/>
      <c r="M148" s="341"/>
      <c r="N148" s="341"/>
      <c r="O148" s="341"/>
      <c r="P148" s="341"/>
      <c r="Q148" s="341"/>
      <c r="R148" s="341"/>
      <c r="S148" s="341"/>
      <c r="T148" s="341"/>
      <c r="U148" s="341"/>
      <c r="V148" s="341"/>
      <c r="W148" s="341"/>
      <c r="X148" s="341"/>
      <c r="Y148" s="341"/>
      <c r="Z148" s="341"/>
    </row>
    <row r="149" ht="15.75" customHeight="1" spans="1:26">
      <c r="A149" s="341"/>
      <c r="B149" s="357"/>
      <c r="C149" s="363"/>
      <c r="D149" s="341"/>
      <c r="E149" s="341"/>
      <c r="F149" s="356"/>
      <c r="G149" s="341"/>
      <c r="H149" s="341"/>
      <c r="I149" s="341"/>
      <c r="J149" s="341"/>
      <c r="K149" s="341"/>
      <c r="L149" s="341"/>
      <c r="M149" s="341"/>
      <c r="N149" s="341"/>
      <c r="O149" s="341"/>
      <c r="P149" s="341"/>
      <c r="Q149" s="341"/>
      <c r="R149" s="341"/>
      <c r="S149" s="341"/>
      <c r="T149" s="341"/>
      <c r="U149" s="341"/>
      <c r="V149" s="341"/>
      <c r="W149" s="341"/>
      <c r="X149" s="341"/>
      <c r="Y149" s="341"/>
      <c r="Z149" s="341"/>
    </row>
    <row r="150" ht="15.75" customHeight="1" spans="1:26">
      <c r="A150" s="341"/>
      <c r="B150" s="367"/>
      <c r="C150" s="368" t="s">
        <v>290</v>
      </c>
      <c r="D150" s="831" t="s">
        <v>230</v>
      </c>
      <c r="E150" s="369" t="s">
        <v>229</v>
      </c>
      <c r="F150" s="356"/>
      <c r="G150" s="341"/>
      <c r="H150" s="341"/>
      <c r="I150" s="341"/>
      <c r="J150" s="341"/>
      <c r="K150" s="341"/>
      <c r="L150" s="341"/>
      <c r="M150" s="341"/>
      <c r="N150" s="341"/>
      <c r="O150" s="341"/>
      <c r="P150" s="341"/>
      <c r="Q150" s="341"/>
      <c r="R150" s="341"/>
      <c r="S150" s="341"/>
      <c r="T150" s="341"/>
      <c r="U150" s="341"/>
      <c r="V150" s="341"/>
      <c r="W150" s="341"/>
      <c r="X150" s="341"/>
      <c r="Y150" s="341"/>
      <c r="Z150" s="341"/>
    </row>
    <row r="151" ht="21" customHeight="1" spans="1:26">
      <c r="A151" s="341"/>
      <c r="B151" s="367"/>
      <c r="C151" s="370">
        <v>1</v>
      </c>
      <c r="D151" s="841" t="s">
        <v>316</v>
      </c>
      <c r="E151" s="372" t="s">
        <v>512</v>
      </c>
      <c r="F151" s="356"/>
      <c r="G151" s="341"/>
      <c r="H151" s="341"/>
      <c r="I151" s="341"/>
      <c r="J151" s="341"/>
      <c r="K151" s="341"/>
      <c r="L151" s="341"/>
      <c r="M151" s="341"/>
      <c r="N151" s="341"/>
      <c r="O151" s="341"/>
      <c r="P151" s="341"/>
      <c r="Q151" s="341"/>
      <c r="R151" s="341"/>
      <c r="S151" s="341"/>
      <c r="T151" s="341"/>
      <c r="U151" s="341"/>
      <c r="V151" s="341"/>
      <c r="W151" s="341"/>
      <c r="X151" s="341"/>
      <c r="Y151" s="341"/>
      <c r="Z151" s="341"/>
    </row>
    <row r="152" ht="21" customHeight="1" spans="1:26">
      <c r="A152" s="341"/>
      <c r="B152" s="367"/>
      <c r="C152" s="370">
        <v>2</v>
      </c>
      <c r="D152" s="430" t="s">
        <v>295</v>
      </c>
      <c r="E152" s="384"/>
      <c r="F152" s="356"/>
      <c r="G152" s="341"/>
      <c r="H152" s="341"/>
      <c r="I152" s="341"/>
      <c r="J152" s="341"/>
      <c r="K152" s="341"/>
      <c r="L152" s="341"/>
      <c r="M152" s="341"/>
      <c r="N152" s="341"/>
      <c r="O152" s="341"/>
      <c r="P152" s="341"/>
      <c r="Q152" s="341"/>
      <c r="R152" s="341"/>
      <c r="S152" s="341"/>
      <c r="T152" s="341"/>
      <c r="U152" s="341"/>
      <c r="V152" s="341"/>
      <c r="W152" s="341"/>
      <c r="X152" s="341"/>
      <c r="Y152" s="341"/>
      <c r="Z152" s="341"/>
    </row>
    <row r="153" ht="15.75" customHeight="1" spans="1:26">
      <c r="A153" s="341"/>
      <c r="B153" s="374"/>
      <c r="C153" s="393"/>
      <c r="D153" s="393"/>
      <c r="E153" s="393"/>
      <c r="F153" s="362"/>
      <c r="G153" s="341"/>
      <c r="H153" s="341"/>
      <c r="I153" s="341"/>
      <c r="J153" s="341"/>
      <c r="K153" s="341"/>
      <c r="L153" s="341"/>
      <c r="M153" s="341"/>
      <c r="N153" s="341"/>
      <c r="O153" s="341"/>
      <c r="P153" s="341"/>
      <c r="Q153" s="341"/>
      <c r="R153" s="341"/>
      <c r="S153" s="341"/>
      <c r="T153" s="341"/>
      <c r="U153" s="341"/>
      <c r="V153" s="341"/>
      <c r="W153" s="341"/>
      <c r="X153" s="341"/>
      <c r="Y153" s="341"/>
      <c r="Z153" s="341"/>
    </row>
    <row r="154" ht="15.75" customHeight="1" spans="1:26">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row>
    <row r="155" ht="15.75" customHeight="1" spans="1:26">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row>
    <row r="156" ht="15.75" customHeight="1" spans="1:26">
      <c r="A156" s="341"/>
      <c r="B156" s="431"/>
      <c r="C156" s="432" t="s">
        <v>572</v>
      </c>
      <c r="D156" s="431"/>
      <c r="E156" s="431"/>
      <c r="F156" s="433"/>
      <c r="G156" s="341"/>
      <c r="H156" s="341"/>
      <c r="I156" s="341"/>
      <c r="J156" s="341"/>
      <c r="K156" s="341"/>
      <c r="L156" s="341"/>
      <c r="M156" s="341"/>
      <c r="N156" s="341"/>
      <c r="O156" s="341"/>
      <c r="P156" s="341"/>
      <c r="Q156" s="341"/>
      <c r="R156" s="341"/>
      <c r="S156" s="341"/>
      <c r="T156" s="341"/>
      <c r="U156" s="341"/>
      <c r="V156" s="341"/>
      <c r="W156" s="341"/>
      <c r="X156" s="341"/>
      <c r="Y156" s="341"/>
      <c r="Z156" s="341"/>
    </row>
    <row r="157" ht="15.75" customHeight="1" spans="1:26">
      <c r="A157" s="341"/>
      <c r="B157" s="410"/>
      <c r="C157" s="411"/>
      <c r="D157" s="411"/>
      <c r="E157" s="411"/>
      <c r="F157" s="356"/>
      <c r="G157" s="341"/>
      <c r="H157" s="341"/>
      <c r="I157" s="341"/>
      <c r="J157" s="341"/>
      <c r="K157" s="341"/>
      <c r="L157" s="341"/>
      <c r="M157" s="341"/>
      <c r="N157" s="341"/>
      <c r="O157" s="341">
        <v>7</v>
      </c>
      <c r="P157" s="341">
        <v>11</v>
      </c>
      <c r="Q157" s="341"/>
      <c r="R157" s="341"/>
      <c r="S157" s="341"/>
      <c r="T157" s="341"/>
      <c r="U157" s="341"/>
      <c r="V157" s="341"/>
      <c r="W157" s="341"/>
      <c r="X157" s="341"/>
      <c r="Y157" s="341"/>
      <c r="Z157" s="341"/>
    </row>
    <row r="158" ht="15.75" customHeight="1" spans="1:26">
      <c r="A158" s="341"/>
      <c r="B158" s="410"/>
      <c r="C158" s="412"/>
      <c r="D158" s="413"/>
      <c r="E158" s="414"/>
      <c r="F158" s="356"/>
      <c r="G158" s="341"/>
      <c r="H158" s="341"/>
      <c r="I158" s="341"/>
      <c r="J158" s="341"/>
      <c r="K158" s="341"/>
      <c r="L158" s="341"/>
      <c r="M158" s="341"/>
      <c r="N158" s="341"/>
      <c r="O158" s="341"/>
      <c r="P158" s="341"/>
      <c r="Q158" s="341"/>
      <c r="R158" s="341"/>
      <c r="S158" s="341"/>
      <c r="T158" s="341"/>
      <c r="U158" s="341"/>
      <c r="V158" s="341"/>
      <c r="W158" s="341"/>
      <c r="X158" s="341"/>
      <c r="Y158" s="341"/>
      <c r="Z158" s="341"/>
    </row>
    <row r="159" ht="15.75" customHeight="1" spans="1:26">
      <c r="A159" s="341"/>
      <c r="B159" s="410"/>
      <c r="C159" s="388" t="s">
        <v>573</v>
      </c>
      <c r="D159" s="389"/>
      <c r="E159" s="434"/>
      <c r="F159" s="356"/>
      <c r="G159" s="341"/>
      <c r="H159" s="341"/>
      <c r="I159" s="341"/>
      <c r="J159" s="341"/>
      <c r="K159" s="341"/>
      <c r="L159" s="341"/>
      <c r="M159" s="341"/>
      <c r="N159" s="341"/>
      <c r="O159" s="341"/>
      <c r="P159" s="341"/>
      <c r="Q159" s="341"/>
      <c r="R159" s="341"/>
      <c r="S159" s="341"/>
      <c r="T159" s="341"/>
      <c r="U159" s="341"/>
      <c r="V159" s="341"/>
      <c r="W159" s="341"/>
      <c r="X159" s="341"/>
      <c r="Y159" s="341"/>
      <c r="Z159" s="341"/>
    </row>
    <row r="160" ht="15.75" customHeight="1" spans="1:26">
      <c r="A160" s="341"/>
      <c r="B160" s="410"/>
      <c r="C160" s="388" t="s">
        <v>574</v>
      </c>
      <c r="D160" s="389"/>
      <c r="E160" s="434"/>
      <c r="F160" s="356"/>
      <c r="G160" s="341"/>
      <c r="H160" s="341"/>
      <c r="I160" s="341"/>
      <c r="J160" s="341"/>
      <c r="K160" s="341"/>
      <c r="L160" s="341"/>
      <c r="M160" s="341"/>
      <c r="N160" s="341"/>
      <c r="O160" s="341"/>
      <c r="P160" s="341"/>
      <c r="Q160" s="341"/>
      <c r="R160" s="341"/>
      <c r="S160" s="341"/>
      <c r="T160" s="341"/>
      <c r="U160" s="341"/>
      <c r="V160" s="341"/>
      <c r="W160" s="341"/>
      <c r="X160" s="341"/>
      <c r="Y160" s="341"/>
      <c r="Z160" s="341"/>
    </row>
    <row r="161" ht="15.75" customHeight="1" spans="1:26">
      <c r="A161" s="341"/>
      <c r="B161" s="410"/>
      <c r="C161" s="388" t="s">
        <v>575</v>
      </c>
      <c r="D161" s="389"/>
      <c r="E161" s="434"/>
      <c r="F161" s="356"/>
      <c r="G161" s="341"/>
      <c r="H161" s="341"/>
      <c r="I161" s="341"/>
      <c r="J161" s="341"/>
      <c r="K161" s="341"/>
      <c r="L161" s="341"/>
      <c r="M161" s="341"/>
      <c r="N161" s="341"/>
      <c r="O161" s="341"/>
      <c r="P161" s="341"/>
      <c r="Q161" s="341"/>
      <c r="R161" s="341"/>
      <c r="S161" s="341"/>
      <c r="T161" s="341"/>
      <c r="U161" s="341"/>
      <c r="V161" s="341"/>
      <c r="W161" s="341"/>
      <c r="X161" s="341"/>
      <c r="Y161" s="341"/>
      <c r="Z161" s="341"/>
    </row>
    <row r="162" ht="15.75" customHeight="1" spans="1:26">
      <c r="A162" s="341"/>
      <c r="B162" s="410"/>
      <c r="C162" s="435"/>
      <c r="D162" s="426"/>
      <c r="E162" s="419"/>
      <c r="F162" s="356"/>
      <c r="G162" s="341"/>
      <c r="H162" s="341"/>
      <c r="I162" s="341"/>
      <c r="J162" s="341"/>
      <c r="K162" s="341"/>
      <c r="L162" s="341"/>
      <c r="M162" s="341"/>
      <c r="N162" s="341"/>
      <c r="O162" s="341"/>
      <c r="P162" s="341"/>
      <c r="Q162" s="341"/>
      <c r="R162" s="341"/>
      <c r="S162" s="341"/>
      <c r="T162" s="341"/>
      <c r="U162" s="341"/>
      <c r="V162" s="341"/>
      <c r="W162" s="341"/>
      <c r="X162" s="341"/>
      <c r="Y162" s="341"/>
      <c r="Z162" s="341"/>
    </row>
    <row r="163" ht="15.75" customHeight="1" spans="1:26">
      <c r="A163" s="341"/>
      <c r="B163" s="357"/>
      <c r="C163" s="363"/>
      <c r="D163" s="341"/>
      <c r="E163" s="341"/>
      <c r="F163" s="356"/>
      <c r="G163" s="341"/>
      <c r="H163" s="341"/>
      <c r="I163" s="341"/>
      <c r="J163" s="341"/>
      <c r="K163" s="341"/>
      <c r="L163" s="341"/>
      <c r="M163" s="341"/>
      <c r="N163" s="341"/>
      <c r="O163" s="341"/>
      <c r="P163" s="341"/>
      <c r="Q163" s="341"/>
      <c r="R163" s="341"/>
      <c r="S163" s="341"/>
      <c r="T163" s="341"/>
      <c r="U163" s="341"/>
      <c r="V163" s="341"/>
      <c r="W163" s="341"/>
      <c r="X163" s="341"/>
      <c r="Y163" s="341"/>
      <c r="Z163" s="341"/>
    </row>
    <row r="164" ht="15.75" customHeight="1" spans="1:26">
      <c r="A164" s="341"/>
      <c r="B164" s="357"/>
      <c r="C164" s="420" t="s">
        <v>289</v>
      </c>
      <c r="D164" s="421"/>
      <c r="E164" s="421"/>
      <c r="F164" s="356"/>
      <c r="G164" s="341"/>
      <c r="H164" s="341"/>
      <c r="I164" s="341"/>
      <c r="J164" s="341"/>
      <c r="K164" s="341"/>
      <c r="L164" s="341"/>
      <c r="M164" s="341"/>
      <c r="N164" s="341"/>
      <c r="O164" s="341"/>
      <c r="P164" s="341"/>
      <c r="Q164" s="341"/>
      <c r="R164" s="341"/>
      <c r="S164" s="341"/>
      <c r="T164" s="341"/>
      <c r="U164" s="341"/>
      <c r="V164" s="341"/>
      <c r="W164" s="341"/>
      <c r="X164" s="341"/>
      <c r="Y164" s="341"/>
      <c r="Z164" s="341"/>
    </row>
    <row r="165" ht="15.75" customHeight="1" spans="1:26">
      <c r="A165" s="341"/>
      <c r="B165" s="357"/>
      <c r="C165" s="363"/>
      <c r="D165" s="341"/>
      <c r="E165" s="341"/>
      <c r="F165" s="356"/>
      <c r="G165" s="341"/>
      <c r="H165" s="341"/>
      <c r="I165" s="341"/>
      <c r="J165" s="341"/>
      <c r="K165" s="341"/>
      <c r="L165" s="341"/>
      <c r="M165" s="341"/>
      <c r="N165" s="341"/>
      <c r="O165" s="341"/>
      <c r="P165" s="341"/>
      <c r="Q165" s="341"/>
      <c r="R165" s="341"/>
      <c r="S165" s="341"/>
      <c r="T165" s="341"/>
      <c r="U165" s="341"/>
      <c r="V165" s="341"/>
      <c r="W165" s="341"/>
      <c r="X165" s="341"/>
      <c r="Y165" s="341"/>
      <c r="Z165" s="341"/>
    </row>
    <row r="166" ht="15.75" customHeight="1" spans="1:26">
      <c r="A166" s="341"/>
      <c r="B166" s="367"/>
      <c r="C166" s="368" t="s">
        <v>290</v>
      </c>
      <c r="D166" s="831" t="s">
        <v>230</v>
      </c>
      <c r="E166" s="369" t="s">
        <v>229</v>
      </c>
      <c r="F166" s="356"/>
      <c r="G166" s="341"/>
      <c r="H166" s="341"/>
      <c r="I166" s="341"/>
      <c r="J166" s="341"/>
      <c r="K166" s="341"/>
      <c r="L166" s="341"/>
      <c r="M166" s="341"/>
      <c r="N166" s="341"/>
      <c r="O166" s="341"/>
      <c r="P166" s="341"/>
      <c r="Q166" s="341"/>
      <c r="R166" s="341"/>
      <c r="S166" s="341"/>
      <c r="T166" s="341"/>
      <c r="U166" s="341"/>
      <c r="V166" s="341"/>
      <c r="W166" s="341"/>
      <c r="X166" s="341"/>
      <c r="Y166" s="341"/>
      <c r="Z166" s="341"/>
    </row>
    <row r="167" ht="15.75" customHeight="1" spans="1:26">
      <c r="A167" s="341"/>
      <c r="B167" s="367"/>
      <c r="C167" s="370">
        <v>1</v>
      </c>
      <c r="D167" s="841" t="s">
        <v>316</v>
      </c>
      <c r="E167" s="372" t="s">
        <v>512</v>
      </c>
      <c r="F167" s="356"/>
      <c r="G167" s="341"/>
      <c r="H167" s="341"/>
      <c r="I167" s="341"/>
      <c r="J167" s="341"/>
      <c r="K167" s="341"/>
      <c r="L167" s="341"/>
      <c r="M167" s="341"/>
      <c r="N167" s="341"/>
      <c r="O167" s="341"/>
      <c r="P167" s="341"/>
      <c r="Q167" s="341"/>
      <c r="R167" s="341"/>
      <c r="S167" s="341"/>
      <c r="T167" s="341"/>
      <c r="U167" s="341"/>
      <c r="V167" s="341"/>
      <c r="W167" s="341"/>
      <c r="X167" s="341"/>
      <c r="Y167" s="341"/>
      <c r="Z167" s="341"/>
    </row>
    <row r="168" ht="15.75" customHeight="1" spans="1:26">
      <c r="A168" s="341"/>
      <c r="B168" s="367"/>
      <c r="C168" s="370">
        <v>2</v>
      </c>
      <c r="D168" s="841" t="s">
        <v>576</v>
      </c>
      <c r="E168" s="384"/>
      <c r="F168" s="356"/>
      <c r="G168" s="341"/>
      <c r="H168" s="341"/>
      <c r="I168" s="341"/>
      <c r="J168" s="341"/>
      <c r="K168" s="341"/>
      <c r="L168" s="341"/>
      <c r="M168" s="341"/>
      <c r="N168" s="341"/>
      <c r="O168" s="341"/>
      <c r="P168" s="341"/>
      <c r="Q168" s="341"/>
      <c r="R168" s="341"/>
      <c r="S168" s="341"/>
      <c r="T168" s="341"/>
      <c r="U168" s="341"/>
      <c r="V168" s="341"/>
      <c r="W168" s="341"/>
      <c r="X168" s="341"/>
      <c r="Y168" s="341"/>
      <c r="Z168" s="341"/>
    </row>
    <row r="169" ht="15.75" customHeight="1" spans="1:26">
      <c r="A169" s="341"/>
      <c r="B169" s="367"/>
      <c r="C169" s="370">
        <v>3</v>
      </c>
      <c r="D169" s="430" t="s">
        <v>577</v>
      </c>
      <c r="E169" s="384"/>
      <c r="F169" s="356"/>
      <c r="G169" s="341"/>
      <c r="H169" s="341"/>
      <c r="I169" s="341"/>
      <c r="J169" s="341"/>
      <c r="K169" s="341"/>
      <c r="L169" s="341"/>
      <c r="M169" s="341"/>
      <c r="N169" s="341"/>
      <c r="O169" s="341"/>
      <c r="P169" s="341"/>
      <c r="Q169" s="341"/>
      <c r="R169" s="341"/>
      <c r="S169" s="341"/>
      <c r="T169" s="341"/>
      <c r="U169" s="341"/>
      <c r="V169" s="341"/>
      <c r="W169" s="341"/>
      <c r="X169" s="341"/>
      <c r="Y169" s="341"/>
      <c r="Z169" s="341"/>
    </row>
    <row r="170" ht="15.75" customHeight="1" spans="1:26">
      <c r="A170" s="341"/>
      <c r="B170" s="357"/>
      <c r="C170" s="370">
        <v>4</v>
      </c>
      <c r="D170" s="430" t="s">
        <v>578</v>
      </c>
      <c r="E170" s="373"/>
      <c r="F170" s="356"/>
      <c r="G170" s="341"/>
      <c r="H170" s="341"/>
      <c r="I170" s="341"/>
      <c r="J170" s="341"/>
      <c r="K170" s="341"/>
      <c r="L170" s="341"/>
      <c r="M170" s="341"/>
      <c r="N170" s="341"/>
      <c r="O170" s="341"/>
      <c r="P170" s="341"/>
      <c r="Q170" s="341"/>
      <c r="R170" s="341"/>
      <c r="S170" s="341"/>
      <c r="T170" s="341"/>
      <c r="U170" s="341"/>
      <c r="V170" s="341"/>
      <c r="W170" s="341"/>
      <c r="X170" s="341"/>
      <c r="Y170" s="341"/>
      <c r="Z170" s="341"/>
    </row>
    <row r="171" ht="15.75" customHeight="1" spans="1:26">
      <c r="A171" s="341"/>
      <c r="B171" s="374"/>
      <c r="C171" s="393"/>
      <c r="D171" s="393"/>
      <c r="E171" s="393"/>
      <c r="F171" s="362"/>
      <c r="G171" s="341"/>
      <c r="H171" s="341"/>
      <c r="I171" s="341"/>
      <c r="J171" s="341"/>
      <c r="K171" s="341"/>
      <c r="L171" s="341"/>
      <c r="M171" s="341"/>
      <c r="N171" s="341"/>
      <c r="O171" s="341"/>
      <c r="P171" s="341"/>
      <c r="Q171" s="341"/>
      <c r="R171" s="341"/>
      <c r="S171" s="341"/>
      <c r="T171" s="341"/>
      <c r="U171" s="341"/>
      <c r="V171" s="341"/>
      <c r="W171" s="341"/>
      <c r="X171" s="341"/>
      <c r="Y171" s="341"/>
      <c r="Z171" s="341"/>
    </row>
    <row r="172" ht="15.75" customHeight="1" spans="1:26">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row>
    <row r="173" ht="15.75" customHeight="1" spans="1:26">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row>
    <row r="174" ht="15.75" customHeight="1" spans="1:26">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row>
    <row r="175" ht="15.75" customHeight="1" spans="1:26">
      <c r="A175" s="341"/>
      <c r="B175" s="350"/>
      <c r="C175" s="351" t="s">
        <v>579</v>
      </c>
      <c r="D175" s="352"/>
      <c r="E175" s="352"/>
      <c r="F175" s="387"/>
      <c r="G175" s="341"/>
      <c r="H175" s="341"/>
      <c r="I175" s="341"/>
      <c r="J175" s="341"/>
      <c r="K175" s="341"/>
      <c r="L175" s="341"/>
      <c r="M175" s="341"/>
      <c r="N175" s="341"/>
      <c r="O175" s="341">
        <v>8</v>
      </c>
      <c r="P175" s="341">
        <v>12</v>
      </c>
      <c r="Q175" s="341"/>
      <c r="R175" s="341"/>
      <c r="S175" s="341"/>
      <c r="T175" s="341"/>
      <c r="U175" s="341"/>
      <c r="V175" s="341"/>
      <c r="W175" s="341"/>
      <c r="X175" s="341"/>
      <c r="Y175" s="341"/>
      <c r="Z175" s="341"/>
    </row>
    <row r="176" ht="15.75" customHeight="1" spans="1:26">
      <c r="A176" s="341"/>
      <c r="B176" s="357"/>
      <c r="C176" s="363"/>
      <c r="D176" s="341"/>
      <c r="E176" s="341"/>
      <c r="F176" s="356"/>
      <c r="G176" s="341"/>
      <c r="H176" s="341"/>
      <c r="I176" s="341"/>
      <c r="J176" s="341"/>
      <c r="K176" s="341"/>
      <c r="L176" s="341"/>
      <c r="M176" s="341"/>
      <c r="N176" s="341"/>
      <c r="O176" s="341"/>
      <c r="P176" s="341"/>
      <c r="Q176" s="341"/>
      <c r="R176" s="341"/>
      <c r="S176" s="341"/>
      <c r="T176" s="341"/>
      <c r="U176" s="341"/>
      <c r="V176" s="341"/>
      <c r="W176" s="341"/>
      <c r="X176" s="341"/>
      <c r="Y176" s="341"/>
      <c r="Z176" s="341"/>
    </row>
    <row r="177" ht="15.75" customHeight="1" spans="1:26">
      <c r="A177" s="341"/>
      <c r="B177" s="357"/>
      <c r="C177" s="420" t="s">
        <v>289</v>
      </c>
      <c r="D177" s="421"/>
      <c r="E177" s="421"/>
      <c r="F177" s="356"/>
      <c r="G177" s="341"/>
      <c r="H177" s="341"/>
      <c r="I177" s="341"/>
      <c r="J177" s="341"/>
      <c r="K177" s="341"/>
      <c r="L177" s="341"/>
      <c r="M177" s="341"/>
      <c r="N177" s="341"/>
      <c r="O177" s="341"/>
      <c r="P177" s="341"/>
      <c r="Q177" s="341"/>
      <c r="R177" s="341"/>
      <c r="S177" s="341"/>
      <c r="T177" s="341"/>
      <c r="U177" s="341"/>
      <c r="V177" s="341"/>
      <c r="W177" s="341"/>
      <c r="X177" s="341"/>
      <c r="Y177" s="341"/>
      <c r="Z177" s="341"/>
    </row>
    <row r="178" ht="15.75" customHeight="1" spans="1:26">
      <c r="A178" s="341"/>
      <c r="B178" s="357"/>
      <c r="C178" s="363"/>
      <c r="D178" s="341"/>
      <c r="E178" s="341"/>
      <c r="F178" s="356"/>
      <c r="G178" s="341"/>
      <c r="H178" s="341"/>
      <c r="I178" s="341"/>
      <c r="J178" s="341"/>
      <c r="K178" s="341"/>
      <c r="L178" s="341"/>
      <c r="M178" s="341"/>
      <c r="N178" s="341"/>
      <c r="O178" s="341"/>
      <c r="P178" s="341"/>
      <c r="Q178" s="341"/>
      <c r="R178" s="341"/>
      <c r="S178" s="341"/>
      <c r="T178" s="341"/>
      <c r="U178" s="341"/>
      <c r="V178" s="341"/>
      <c r="W178" s="341"/>
      <c r="X178" s="341"/>
      <c r="Y178" s="341"/>
      <c r="Z178" s="341"/>
    </row>
    <row r="179" ht="15.75" customHeight="1" spans="1:26">
      <c r="A179" s="341"/>
      <c r="B179" s="367"/>
      <c r="C179" s="368" t="s">
        <v>290</v>
      </c>
      <c r="D179" s="831" t="s">
        <v>230</v>
      </c>
      <c r="E179" s="369" t="s">
        <v>229</v>
      </c>
      <c r="F179" s="356"/>
      <c r="G179" s="341"/>
      <c r="H179" s="341"/>
      <c r="I179" s="341"/>
      <c r="J179" s="341"/>
      <c r="K179" s="341"/>
      <c r="L179" s="341"/>
      <c r="M179" s="341"/>
      <c r="N179" s="341"/>
      <c r="O179" s="341"/>
      <c r="P179" s="341"/>
      <c r="Q179" s="341"/>
      <c r="R179" s="341"/>
      <c r="S179" s="341"/>
      <c r="T179" s="341"/>
      <c r="U179" s="341"/>
      <c r="V179" s="341"/>
      <c r="W179" s="341"/>
      <c r="X179" s="341"/>
      <c r="Y179" s="341"/>
      <c r="Z179" s="341"/>
    </row>
    <row r="180" ht="15.75" customHeight="1" spans="1:26">
      <c r="A180" s="341"/>
      <c r="B180" s="367"/>
      <c r="C180" s="370">
        <v>1</v>
      </c>
      <c r="D180" s="832" t="s">
        <v>316</v>
      </c>
      <c r="E180" s="372" t="s">
        <v>512</v>
      </c>
      <c r="F180" s="356"/>
      <c r="G180" s="341"/>
      <c r="H180" s="341"/>
      <c r="I180" s="341"/>
      <c r="J180" s="341"/>
      <c r="K180" s="341"/>
      <c r="L180" s="341"/>
      <c r="M180" s="341"/>
      <c r="N180" s="341"/>
      <c r="O180" s="341"/>
      <c r="P180" s="341"/>
      <c r="Q180" s="341"/>
      <c r="R180" s="341"/>
      <c r="S180" s="341"/>
      <c r="T180" s="341"/>
      <c r="U180" s="341"/>
      <c r="V180" s="341"/>
      <c r="W180" s="341"/>
      <c r="X180" s="341"/>
      <c r="Y180" s="341"/>
      <c r="Z180" s="341"/>
    </row>
    <row r="181" ht="15.75" customHeight="1" spans="1:26">
      <c r="A181" s="341"/>
      <c r="B181" s="367"/>
      <c r="C181" s="370">
        <v>4</v>
      </c>
      <c r="D181" s="832" t="s">
        <v>295</v>
      </c>
      <c r="E181" s="373"/>
      <c r="F181" s="356"/>
      <c r="G181" s="341"/>
      <c r="H181" s="341"/>
      <c r="I181" s="341"/>
      <c r="J181" s="341"/>
      <c r="K181" s="341"/>
      <c r="L181" s="341"/>
      <c r="M181" s="341"/>
      <c r="N181" s="341"/>
      <c r="O181" s="341"/>
      <c r="P181" s="341"/>
      <c r="Q181" s="341"/>
      <c r="R181" s="341"/>
      <c r="S181" s="341"/>
      <c r="T181" s="341"/>
      <c r="U181" s="341"/>
      <c r="V181" s="341"/>
      <c r="W181" s="341"/>
      <c r="X181" s="341"/>
      <c r="Y181" s="341"/>
      <c r="Z181" s="341"/>
    </row>
    <row r="182" ht="15.75" customHeight="1" spans="1:26">
      <c r="A182" s="341"/>
      <c r="B182" s="374"/>
      <c r="C182" s="393"/>
      <c r="D182" s="393"/>
      <c r="E182" s="393"/>
      <c r="F182" s="362"/>
      <c r="G182" s="341"/>
      <c r="H182" s="341"/>
      <c r="I182" s="341"/>
      <c r="J182" s="341"/>
      <c r="K182" s="341"/>
      <c r="L182" s="341"/>
      <c r="M182" s="341"/>
      <c r="N182" s="341"/>
      <c r="O182" s="341"/>
      <c r="P182" s="341"/>
      <c r="Q182" s="341"/>
      <c r="R182" s="341"/>
      <c r="S182" s="341"/>
      <c r="T182" s="341"/>
      <c r="U182" s="341"/>
      <c r="V182" s="341"/>
      <c r="W182" s="341"/>
      <c r="X182" s="341"/>
      <c r="Y182" s="341"/>
      <c r="Z182" s="341"/>
    </row>
    <row r="183" ht="15.75" customHeight="1" spans="1:26">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row>
    <row r="184" ht="15.75" customHeight="1" spans="1:26">
      <c r="A184" s="341"/>
      <c r="B184" s="350"/>
      <c r="C184" s="351" t="s">
        <v>580</v>
      </c>
      <c r="D184" s="352"/>
      <c r="E184" s="352"/>
      <c r="F184" s="387"/>
      <c r="G184" s="341"/>
      <c r="H184" s="341"/>
      <c r="I184" s="341"/>
      <c r="J184" s="341"/>
      <c r="K184" s="341"/>
      <c r="L184" s="341"/>
      <c r="M184" s="341"/>
      <c r="N184" s="341"/>
      <c r="O184" s="341">
        <v>9</v>
      </c>
      <c r="P184" s="341">
        <v>13</v>
      </c>
      <c r="Q184" s="341"/>
      <c r="R184" s="341"/>
      <c r="S184" s="341"/>
      <c r="T184" s="341"/>
      <c r="U184" s="341"/>
      <c r="V184" s="341"/>
      <c r="W184" s="341"/>
      <c r="X184" s="341"/>
      <c r="Y184" s="341"/>
      <c r="Z184" s="341"/>
    </row>
    <row r="185" ht="15.75" customHeight="1" spans="1:26">
      <c r="A185" s="341"/>
      <c r="B185" s="357"/>
      <c r="C185" s="363"/>
      <c r="D185" s="341"/>
      <c r="E185" s="341"/>
      <c r="F185" s="356"/>
      <c r="G185" s="341"/>
      <c r="H185" s="341"/>
      <c r="I185" s="341"/>
      <c r="J185" s="341"/>
      <c r="K185" s="341"/>
      <c r="L185" s="341"/>
      <c r="M185" s="341"/>
      <c r="N185" s="341"/>
      <c r="O185" s="341"/>
      <c r="P185" s="341"/>
      <c r="Q185" s="341"/>
      <c r="R185" s="341"/>
      <c r="S185" s="341"/>
      <c r="T185" s="341"/>
      <c r="U185" s="341"/>
      <c r="V185" s="341"/>
      <c r="W185" s="341"/>
      <c r="X185" s="341"/>
      <c r="Y185" s="341"/>
      <c r="Z185" s="341"/>
    </row>
    <row r="186" ht="15.75" customHeight="1" spans="1:26">
      <c r="A186" s="341"/>
      <c r="B186" s="357"/>
      <c r="C186" s="420" t="s">
        <v>289</v>
      </c>
      <c r="D186" s="421"/>
      <c r="E186" s="421"/>
      <c r="F186" s="356"/>
      <c r="G186" s="341"/>
      <c r="H186" s="341"/>
      <c r="I186" s="341"/>
      <c r="J186" s="341"/>
      <c r="K186" s="341"/>
      <c r="L186" s="341"/>
      <c r="M186" s="341"/>
      <c r="N186" s="341"/>
      <c r="O186" s="341"/>
      <c r="P186" s="341"/>
      <c r="Q186" s="341"/>
      <c r="R186" s="341"/>
      <c r="S186" s="341"/>
      <c r="T186" s="341"/>
      <c r="U186" s="341"/>
      <c r="V186" s="341"/>
      <c r="W186" s="341"/>
      <c r="X186" s="341"/>
      <c r="Y186" s="341"/>
      <c r="Z186" s="341"/>
    </row>
    <row r="187" ht="15.75" customHeight="1" spans="1:26">
      <c r="A187" s="341"/>
      <c r="B187" s="357"/>
      <c r="C187" s="363"/>
      <c r="D187" s="341"/>
      <c r="E187" s="341"/>
      <c r="F187" s="356"/>
      <c r="G187" s="341"/>
      <c r="H187" s="341"/>
      <c r="I187" s="341"/>
      <c r="J187" s="341"/>
      <c r="K187" s="341"/>
      <c r="L187" s="341"/>
      <c r="M187" s="341"/>
      <c r="N187" s="341"/>
      <c r="O187" s="341"/>
      <c r="P187" s="341"/>
      <c r="Q187" s="341"/>
      <c r="R187" s="341"/>
      <c r="S187" s="341"/>
      <c r="T187" s="341"/>
      <c r="U187" s="341"/>
      <c r="V187" s="341"/>
      <c r="W187" s="341"/>
      <c r="X187" s="341"/>
      <c r="Y187" s="341"/>
      <c r="Z187" s="341"/>
    </row>
    <row r="188" ht="15.75" customHeight="1" spans="1:26">
      <c r="A188" s="341"/>
      <c r="B188" s="367"/>
      <c r="C188" s="368" t="s">
        <v>290</v>
      </c>
      <c r="D188" s="831" t="s">
        <v>230</v>
      </c>
      <c r="E188" s="369" t="s">
        <v>229</v>
      </c>
      <c r="F188" s="356"/>
      <c r="G188" s="341"/>
      <c r="H188" s="341"/>
      <c r="I188" s="341"/>
      <c r="J188" s="341"/>
      <c r="K188" s="341"/>
      <c r="L188" s="341"/>
      <c r="M188" s="341"/>
      <c r="N188" s="341"/>
      <c r="O188" s="341"/>
      <c r="P188" s="341"/>
      <c r="Q188" s="341"/>
      <c r="R188" s="341"/>
      <c r="S188" s="341"/>
      <c r="T188" s="341"/>
      <c r="U188" s="341"/>
      <c r="V188" s="341"/>
      <c r="W188" s="341"/>
      <c r="X188" s="341"/>
      <c r="Y188" s="341"/>
      <c r="Z188" s="341"/>
    </row>
    <row r="189" ht="15.75" customHeight="1" spans="1:26">
      <c r="A189" s="341"/>
      <c r="B189" s="367"/>
      <c r="C189" s="370">
        <v>1</v>
      </c>
      <c r="D189" s="832" t="s">
        <v>316</v>
      </c>
      <c r="E189" s="372" t="s">
        <v>512</v>
      </c>
      <c r="F189" s="356"/>
      <c r="G189" s="341"/>
      <c r="H189" s="341"/>
      <c r="I189" s="341"/>
      <c r="J189" s="341"/>
      <c r="K189" s="341"/>
      <c r="L189" s="341"/>
      <c r="M189" s="341"/>
      <c r="N189" s="341"/>
      <c r="O189" s="341"/>
      <c r="P189" s="341"/>
      <c r="Q189" s="341"/>
      <c r="R189" s="341"/>
      <c r="S189" s="341"/>
      <c r="T189" s="341"/>
      <c r="U189" s="341"/>
      <c r="V189" s="341"/>
      <c r="W189" s="341"/>
      <c r="X189" s="341"/>
      <c r="Y189" s="341"/>
      <c r="Z189" s="341"/>
    </row>
    <row r="190" ht="15.75" customHeight="1" spans="1:26">
      <c r="A190" s="341"/>
      <c r="B190" s="367"/>
      <c r="C190" s="370">
        <v>4</v>
      </c>
      <c r="D190" s="832" t="s">
        <v>295</v>
      </c>
      <c r="E190" s="373"/>
      <c r="F190" s="356"/>
      <c r="G190" s="341"/>
      <c r="H190" s="341"/>
      <c r="I190" s="341"/>
      <c r="J190" s="341"/>
      <c r="K190" s="341"/>
      <c r="L190" s="341"/>
      <c r="M190" s="341"/>
      <c r="N190" s="341"/>
      <c r="O190" s="341"/>
      <c r="P190" s="341"/>
      <c r="Q190" s="341"/>
      <c r="R190" s="341"/>
      <c r="S190" s="341"/>
      <c r="T190" s="341"/>
      <c r="U190" s="341"/>
      <c r="V190" s="341"/>
      <c r="W190" s="341"/>
      <c r="X190" s="341"/>
      <c r="Y190" s="341"/>
      <c r="Z190" s="341"/>
    </row>
    <row r="191" ht="15.75" customHeight="1" spans="1:26">
      <c r="A191" s="341"/>
      <c r="B191" s="374"/>
      <c r="C191" s="393"/>
      <c r="D191" s="393"/>
      <c r="E191" s="393"/>
      <c r="F191" s="362"/>
      <c r="G191" s="341"/>
      <c r="H191" s="341"/>
      <c r="I191" s="341"/>
      <c r="J191" s="341"/>
      <c r="K191" s="341"/>
      <c r="L191" s="341"/>
      <c r="M191" s="341"/>
      <c r="N191" s="341"/>
      <c r="O191" s="341"/>
      <c r="P191" s="341"/>
      <c r="Q191" s="341"/>
      <c r="R191" s="341"/>
      <c r="S191" s="341"/>
      <c r="T191" s="341"/>
      <c r="U191" s="341"/>
      <c r="V191" s="341"/>
      <c r="W191" s="341"/>
      <c r="X191" s="341"/>
      <c r="Y191" s="341"/>
      <c r="Z191" s="341"/>
    </row>
    <row r="192" ht="15.75" customHeight="1" spans="1:26">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row>
    <row r="193" ht="15.75" customHeight="1" spans="1:26">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row>
    <row r="194" ht="15.75" customHeight="1" spans="1:26">
      <c r="A194" s="341"/>
      <c r="B194" s="423"/>
      <c r="C194" s="428" t="s">
        <v>581</v>
      </c>
      <c r="D194" s="424"/>
      <c r="E194" s="424"/>
      <c r="F194" s="429"/>
      <c r="G194" s="341"/>
      <c r="H194" s="341"/>
      <c r="I194" s="341"/>
      <c r="J194" s="341"/>
      <c r="K194" s="341"/>
      <c r="L194" s="341"/>
      <c r="M194" s="341"/>
      <c r="N194" s="341"/>
      <c r="O194" s="341">
        <v>10</v>
      </c>
      <c r="P194" s="341">
        <v>14</v>
      </c>
      <c r="Q194" s="341"/>
      <c r="R194" s="341"/>
      <c r="S194" s="341"/>
      <c r="T194" s="341"/>
      <c r="U194" s="341"/>
      <c r="V194" s="341"/>
      <c r="W194" s="341"/>
      <c r="X194" s="341"/>
      <c r="Y194" s="341"/>
      <c r="Z194" s="341"/>
    </row>
    <row r="195" ht="15.75" customHeight="1" spans="1:26">
      <c r="A195" s="341"/>
      <c r="B195" s="410"/>
      <c r="C195" s="411"/>
      <c r="D195" s="411"/>
      <c r="E195" s="411"/>
      <c r="F195" s="356"/>
      <c r="G195" s="341"/>
      <c r="H195" s="341"/>
      <c r="I195" s="341"/>
      <c r="J195" s="341"/>
      <c r="K195" s="341"/>
      <c r="L195" s="341"/>
      <c r="M195" s="341"/>
      <c r="N195" s="341"/>
      <c r="O195" s="341"/>
      <c r="P195" s="341"/>
      <c r="Q195" s="341"/>
      <c r="R195" s="341"/>
      <c r="S195" s="341"/>
      <c r="T195" s="341"/>
      <c r="U195" s="341"/>
      <c r="V195" s="341"/>
      <c r="W195" s="341"/>
      <c r="X195" s="341"/>
      <c r="Y195" s="341"/>
      <c r="Z195" s="341"/>
    </row>
    <row r="196" ht="15.75" customHeight="1" spans="1:26">
      <c r="A196" s="341"/>
      <c r="B196" s="410"/>
      <c r="C196" s="412"/>
      <c r="D196" s="413"/>
      <c r="E196" s="414"/>
      <c r="F196" s="356"/>
      <c r="G196" s="341"/>
      <c r="H196" s="341"/>
      <c r="I196" s="341"/>
      <c r="J196" s="341"/>
      <c r="K196" s="341"/>
      <c r="L196" s="341"/>
      <c r="M196" s="341"/>
      <c r="N196" s="341"/>
      <c r="O196" s="341"/>
      <c r="P196" s="341"/>
      <c r="Q196" s="341"/>
      <c r="R196" s="341"/>
      <c r="S196" s="341"/>
      <c r="T196" s="341"/>
      <c r="U196" s="341"/>
      <c r="V196" s="341"/>
      <c r="W196" s="341"/>
      <c r="X196" s="341"/>
      <c r="Y196" s="341"/>
      <c r="Z196" s="341"/>
    </row>
    <row r="197" ht="15.75" customHeight="1" spans="1:26">
      <c r="A197" s="341"/>
      <c r="B197" s="410"/>
      <c r="C197" s="388" t="s">
        <v>582</v>
      </c>
      <c r="D197" s="411"/>
      <c r="E197" s="434"/>
      <c r="F197" s="356"/>
      <c r="G197" s="341"/>
      <c r="H197" s="341"/>
      <c r="I197" s="341"/>
      <c r="J197" s="341"/>
      <c r="K197" s="341"/>
      <c r="L197" s="341"/>
      <c r="M197" s="341"/>
      <c r="N197" s="341"/>
      <c r="O197" s="341"/>
      <c r="P197" s="341"/>
      <c r="Q197" s="341"/>
      <c r="R197" s="341"/>
      <c r="S197" s="341"/>
      <c r="T197" s="341"/>
      <c r="U197" s="341"/>
      <c r="V197" s="341"/>
      <c r="W197" s="341"/>
      <c r="X197" s="341"/>
      <c r="Y197" s="341"/>
      <c r="Z197" s="341"/>
    </row>
    <row r="198" ht="15.75" customHeight="1" spans="1:26">
      <c r="A198" s="341"/>
      <c r="B198" s="410"/>
      <c r="C198" s="388" t="s">
        <v>583</v>
      </c>
      <c r="D198" s="436"/>
      <c r="E198" s="437"/>
      <c r="F198" s="356"/>
      <c r="G198" s="341"/>
      <c r="H198" s="341"/>
      <c r="I198" s="341"/>
      <c r="J198" s="341"/>
      <c r="K198" s="341"/>
      <c r="L198" s="341"/>
      <c r="M198" s="341"/>
      <c r="N198" s="341"/>
      <c r="O198" s="341"/>
      <c r="P198" s="341"/>
      <c r="Q198" s="341"/>
      <c r="R198" s="341"/>
      <c r="S198" s="341"/>
      <c r="T198" s="341"/>
      <c r="U198" s="341"/>
      <c r="V198" s="341"/>
      <c r="W198" s="341"/>
      <c r="X198" s="341"/>
      <c r="Y198" s="341"/>
      <c r="Z198" s="341"/>
    </row>
    <row r="199" ht="15.75" customHeight="1" spans="1:26">
      <c r="A199" s="341"/>
      <c r="B199" s="410"/>
      <c r="C199" s="388" t="s">
        <v>584</v>
      </c>
      <c r="D199" s="405"/>
      <c r="E199" s="406"/>
      <c r="F199" s="356"/>
      <c r="G199" s="341"/>
      <c r="H199" s="341"/>
      <c r="I199" s="341"/>
      <c r="J199" s="341"/>
      <c r="K199" s="341"/>
      <c r="L199" s="341"/>
      <c r="M199" s="341"/>
      <c r="N199" s="341"/>
      <c r="O199" s="341"/>
      <c r="P199" s="341"/>
      <c r="Q199" s="341"/>
      <c r="R199" s="341"/>
      <c r="S199" s="341"/>
      <c r="T199" s="341"/>
      <c r="U199" s="341"/>
      <c r="V199" s="341"/>
      <c r="W199" s="341"/>
      <c r="X199" s="341"/>
      <c r="Y199" s="341"/>
      <c r="Z199" s="341"/>
    </row>
    <row r="200" ht="15.75" customHeight="1" spans="1:26">
      <c r="A200" s="341"/>
      <c r="B200" s="410"/>
      <c r="C200" s="388" t="s">
        <v>585</v>
      </c>
      <c r="D200" s="405"/>
      <c r="E200" s="406"/>
      <c r="F200" s="356"/>
      <c r="G200" s="341"/>
      <c r="H200" s="341"/>
      <c r="I200" s="341"/>
      <c r="J200" s="341"/>
      <c r="K200" s="341"/>
      <c r="L200" s="341"/>
      <c r="M200" s="341"/>
      <c r="N200" s="341"/>
      <c r="O200" s="341"/>
      <c r="P200" s="341"/>
      <c r="Q200" s="341"/>
      <c r="R200" s="341"/>
      <c r="S200" s="341"/>
      <c r="T200" s="341"/>
      <c r="U200" s="341"/>
      <c r="V200" s="341"/>
      <c r="W200" s="341"/>
      <c r="X200" s="341"/>
      <c r="Y200" s="341"/>
      <c r="Z200" s="341"/>
    </row>
    <row r="201" ht="15.75" customHeight="1" spans="1:26">
      <c r="A201" s="341"/>
      <c r="B201" s="410"/>
      <c r="C201" s="388" t="s">
        <v>586</v>
      </c>
      <c r="D201" s="405"/>
      <c r="E201" s="406"/>
      <c r="F201" s="356"/>
      <c r="G201" s="341"/>
      <c r="H201" s="341"/>
      <c r="I201" s="341"/>
      <c r="J201" s="341"/>
      <c r="K201" s="341"/>
      <c r="L201" s="341"/>
      <c r="M201" s="341"/>
      <c r="N201" s="341"/>
      <c r="O201" s="341"/>
      <c r="P201" s="341"/>
      <c r="Q201" s="341"/>
      <c r="R201" s="341"/>
      <c r="S201" s="341"/>
      <c r="T201" s="341"/>
      <c r="U201" s="341"/>
      <c r="V201" s="341"/>
      <c r="W201" s="341"/>
      <c r="X201" s="341"/>
      <c r="Y201" s="341"/>
      <c r="Z201" s="341"/>
    </row>
    <row r="202" ht="15.75" customHeight="1" spans="1:26">
      <c r="A202" s="341"/>
      <c r="B202" s="410"/>
      <c r="C202" s="415"/>
      <c r="D202" s="405"/>
      <c r="E202" s="406"/>
      <c r="F202" s="356"/>
      <c r="G202" s="341"/>
      <c r="H202" s="341"/>
      <c r="I202" s="341"/>
      <c r="J202" s="341"/>
      <c r="K202" s="341"/>
      <c r="L202" s="341"/>
      <c r="M202" s="341"/>
      <c r="N202" s="341"/>
      <c r="O202" s="341"/>
      <c r="P202" s="341"/>
      <c r="Q202" s="341"/>
      <c r="R202" s="341"/>
      <c r="S202" s="341"/>
      <c r="T202" s="341"/>
      <c r="U202" s="341"/>
      <c r="V202" s="341"/>
      <c r="W202" s="341"/>
      <c r="X202" s="341"/>
      <c r="Y202" s="341"/>
      <c r="Z202" s="341"/>
    </row>
    <row r="203" ht="15.75" customHeight="1" spans="1:26">
      <c r="A203" s="341"/>
      <c r="B203" s="410"/>
      <c r="C203" s="435"/>
      <c r="D203" s="438"/>
      <c r="E203" s="439"/>
      <c r="F203" s="356"/>
      <c r="G203" s="341"/>
      <c r="H203" s="341"/>
      <c r="I203" s="341"/>
      <c r="J203" s="341"/>
      <c r="K203" s="341"/>
      <c r="L203" s="341"/>
      <c r="M203" s="341"/>
      <c r="N203" s="341"/>
      <c r="O203" s="341"/>
      <c r="P203" s="341"/>
      <c r="Q203" s="341"/>
      <c r="R203" s="341"/>
      <c r="S203" s="341"/>
      <c r="T203" s="341"/>
      <c r="U203" s="341"/>
      <c r="V203" s="341"/>
      <c r="W203" s="341"/>
      <c r="X203" s="341"/>
      <c r="Y203" s="341"/>
      <c r="Z203" s="341"/>
    </row>
    <row r="204" ht="15.75" customHeight="1" spans="1:26">
      <c r="A204" s="341"/>
      <c r="B204" s="357"/>
      <c r="C204" s="363"/>
      <c r="D204" s="341"/>
      <c r="E204" s="341"/>
      <c r="F204" s="356"/>
      <c r="G204" s="341"/>
      <c r="H204" s="341"/>
      <c r="I204" s="341"/>
      <c r="J204" s="341"/>
      <c r="K204" s="341"/>
      <c r="L204" s="341"/>
      <c r="M204" s="341"/>
      <c r="N204" s="341"/>
      <c r="O204" s="341"/>
      <c r="P204" s="341"/>
      <c r="Q204" s="341"/>
      <c r="R204" s="341"/>
      <c r="S204" s="341"/>
      <c r="T204" s="341"/>
      <c r="U204" s="341"/>
      <c r="V204" s="341"/>
      <c r="W204" s="341"/>
      <c r="X204" s="341"/>
      <c r="Y204" s="341"/>
      <c r="Z204" s="341"/>
    </row>
    <row r="205" ht="15.75" customHeight="1" spans="1:26">
      <c r="A205" s="341"/>
      <c r="B205" s="357"/>
      <c r="C205" s="420" t="s">
        <v>289</v>
      </c>
      <c r="D205" s="421"/>
      <c r="E205" s="421"/>
      <c r="F205" s="356"/>
      <c r="G205" s="341"/>
      <c r="H205" s="341"/>
      <c r="I205" s="341"/>
      <c r="J205" s="341"/>
      <c r="K205" s="341"/>
      <c r="L205" s="341"/>
      <c r="M205" s="341"/>
      <c r="N205" s="341"/>
      <c r="O205" s="341"/>
      <c r="P205" s="341"/>
      <c r="Q205" s="341"/>
      <c r="R205" s="341"/>
      <c r="S205" s="341"/>
      <c r="T205" s="341"/>
      <c r="U205" s="341"/>
      <c r="V205" s="341"/>
      <c r="W205" s="341"/>
      <c r="X205" s="341"/>
      <c r="Y205" s="341"/>
      <c r="Z205" s="341"/>
    </row>
    <row r="206" ht="15.75" customHeight="1" spans="1:26">
      <c r="A206" s="341"/>
      <c r="B206" s="357"/>
      <c r="C206" s="363"/>
      <c r="D206" s="341"/>
      <c r="E206" s="341"/>
      <c r="F206" s="356"/>
      <c r="G206" s="341"/>
      <c r="H206" s="341"/>
      <c r="I206" s="341"/>
      <c r="J206" s="341"/>
      <c r="K206" s="341"/>
      <c r="L206" s="341"/>
      <c r="M206" s="341"/>
      <c r="N206" s="341"/>
      <c r="O206" s="341"/>
      <c r="P206" s="341"/>
      <c r="Q206" s="341"/>
      <c r="R206" s="341"/>
      <c r="S206" s="341"/>
      <c r="T206" s="341"/>
      <c r="U206" s="341"/>
      <c r="V206" s="341"/>
      <c r="W206" s="341"/>
      <c r="X206" s="341"/>
      <c r="Y206" s="341"/>
      <c r="Z206" s="341"/>
    </row>
    <row r="207" ht="15.75" customHeight="1" spans="1:26">
      <c r="A207" s="341"/>
      <c r="B207" s="367"/>
      <c r="C207" s="368" t="s">
        <v>290</v>
      </c>
      <c r="D207" s="831" t="s">
        <v>230</v>
      </c>
      <c r="E207" s="369" t="s">
        <v>229</v>
      </c>
      <c r="F207" s="356"/>
      <c r="G207" s="341"/>
      <c r="H207" s="341"/>
      <c r="I207" s="341"/>
      <c r="J207" s="341"/>
      <c r="K207" s="341"/>
      <c r="L207" s="341"/>
      <c r="M207" s="341"/>
      <c r="N207" s="341"/>
      <c r="O207" s="341"/>
      <c r="P207" s="341"/>
      <c r="Q207" s="341"/>
      <c r="R207" s="341"/>
      <c r="S207" s="341"/>
      <c r="T207" s="341"/>
      <c r="U207" s="341"/>
      <c r="V207" s="341"/>
      <c r="W207" s="341"/>
      <c r="X207" s="341"/>
      <c r="Y207" s="341"/>
      <c r="Z207" s="341"/>
    </row>
    <row r="208" ht="15.75" customHeight="1" spans="1:26">
      <c r="A208" s="341"/>
      <c r="B208" s="367"/>
      <c r="C208" s="370">
        <v>1</v>
      </c>
      <c r="D208" s="841" t="s">
        <v>316</v>
      </c>
      <c r="E208" s="372" t="s">
        <v>512</v>
      </c>
      <c r="F208" s="356"/>
      <c r="G208" s="341"/>
      <c r="H208" s="341"/>
      <c r="I208" s="341"/>
      <c r="J208" s="341"/>
      <c r="K208" s="341"/>
      <c r="L208" s="341"/>
      <c r="M208" s="341"/>
      <c r="N208" s="341"/>
      <c r="O208" s="341"/>
      <c r="P208" s="341"/>
      <c r="Q208" s="341"/>
      <c r="R208" s="341"/>
      <c r="S208" s="341"/>
      <c r="T208" s="341"/>
      <c r="U208" s="341"/>
      <c r="V208" s="341"/>
      <c r="W208" s="341"/>
      <c r="X208" s="341"/>
      <c r="Y208" s="341"/>
      <c r="Z208" s="341"/>
    </row>
    <row r="209" ht="15.75" customHeight="1" spans="1:26">
      <c r="A209" s="341"/>
      <c r="B209" s="367"/>
      <c r="C209" s="370">
        <v>2</v>
      </c>
      <c r="D209" s="841" t="s">
        <v>587</v>
      </c>
      <c r="E209" s="384"/>
      <c r="F209" s="356"/>
      <c r="G209" s="341"/>
      <c r="H209" s="341"/>
      <c r="I209" s="341"/>
      <c r="J209" s="341"/>
      <c r="K209" s="341"/>
      <c r="L209" s="341"/>
      <c r="M209" s="341"/>
      <c r="N209" s="341"/>
      <c r="O209" s="341"/>
      <c r="P209" s="341"/>
      <c r="Q209" s="341"/>
      <c r="R209" s="341"/>
      <c r="S209" s="341"/>
      <c r="T209" s="341"/>
      <c r="U209" s="341"/>
      <c r="V209" s="341"/>
      <c r="W209" s="341"/>
      <c r="X209" s="341"/>
      <c r="Y209" s="341"/>
      <c r="Z209" s="341"/>
    </row>
    <row r="210" ht="15.75" customHeight="1" spans="1:26">
      <c r="A210" s="341"/>
      <c r="B210" s="367"/>
      <c r="C210" s="370">
        <v>3</v>
      </c>
      <c r="D210" s="841" t="s">
        <v>588</v>
      </c>
      <c r="E210" s="384"/>
      <c r="F210" s="356"/>
      <c r="G210" s="341"/>
      <c r="H210" s="341"/>
      <c r="I210" s="341"/>
      <c r="J210" s="341"/>
      <c r="K210" s="341"/>
      <c r="L210" s="341"/>
      <c r="M210" s="341"/>
      <c r="N210" s="341"/>
      <c r="O210" s="341"/>
      <c r="P210" s="341"/>
      <c r="Q210" s="341"/>
      <c r="R210" s="341"/>
      <c r="S210" s="341"/>
      <c r="T210" s="341"/>
      <c r="U210" s="341"/>
      <c r="V210" s="341"/>
      <c r="W210" s="341"/>
      <c r="X210" s="341"/>
      <c r="Y210" s="341"/>
      <c r="Z210" s="341"/>
    </row>
    <row r="211" ht="15.75" customHeight="1" spans="1:26">
      <c r="A211" s="341"/>
      <c r="B211" s="357"/>
      <c r="C211" s="370">
        <v>4</v>
      </c>
      <c r="D211" s="430" t="s">
        <v>589</v>
      </c>
      <c r="E211" s="373"/>
      <c r="F211" s="356"/>
      <c r="G211" s="341"/>
      <c r="H211" s="341"/>
      <c r="I211" s="341"/>
      <c r="J211" s="341"/>
      <c r="K211" s="341"/>
      <c r="L211" s="341"/>
      <c r="M211" s="341"/>
      <c r="N211" s="341"/>
      <c r="O211" s="341"/>
      <c r="P211" s="341"/>
      <c r="Q211" s="341"/>
      <c r="R211" s="341"/>
      <c r="S211" s="341"/>
      <c r="T211" s="341"/>
      <c r="U211" s="341"/>
      <c r="V211" s="341"/>
      <c r="W211" s="341"/>
      <c r="X211" s="341"/>
      <c r="Y211" s="341"/>
      <c r="Z211" s="341"/>
    </row>
    <row r="212" ht="15.75" customHeight="1" spans="1:26">
      <c r="A212" s="341"/>
      <c r="B212" s="374"/>
      <c r="C212" s="393"/>
      <c r="D212" s="393"/>
      <c r="E212" s="393"/>
      <c r="F212" s="362"/>
      <c r="G212" s="341"/>
      <c r="H212" s="341"/>
      <c r="I212" s="341"/>
      <c r="J212" s="341"/>
      <c r="K212" s="341"/>
      <c r="L212" s="341"/>
      <c r="M212" s="341"/>
      <c r="N212" s="341"/>
      <c r="O212" s="341"/>
      <c r="P212" s="341"/>
      <c r="Q212" s="341"/>
      <c r="R212" s="341"/>
      <c r="S212" s="341"/>
      <c r="T212" s="341"/>
      <c r="U212" s="341"/>
      <c r="V212" s="341"/>
      <c r="W212" s="341"/>
      <c r="X212" s="341"/>
      <c r="Y212" s="341"/>
      <c r="Z212" s="341"/>
    </row>
    <row r="213" ht="15.75" customHeight="1" spans="1:26">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row>
    <row r="214" customHeight="1" spans="1:26">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row>
    <row r="215" customHeight="1" spans="1:26">
      <c r="A215" s="341"/>
      <c r="B215" s="423"/>
      <c r="C215" s="428" t="s">
        <v>590</v>
      </c>
      <c r="D215" s="424"/>
      <c r="E215" s="424"/>
      <c r="F215" s="429"/>
      <c r="G215" s="341"/>
      <c r="H215" s="341"/>
      <c r="I215" s="341"/>
      <c r="J215" s="341"/>
      <c r="K215" s="341"/>
      <c r="L215" s="341"/>
      <c r="M215" s="341"/>
      <c r="N215" s="341"/>
      <c r="O215" s="341">
        <v>11</v>
      </c>
      <c r="P215" s="341">
        <v>15</v>
      </c>
      <c r="Q215" s="341"/>
      <c r="R215" s="341"/>
      <c r="S215" s="341"/>
      <c r="T215" s="341"/>
      <c r="U215" s="341"/>
      <c r="V215" s="341"/>
      <c r="W215" s="341"/>
      <c r="X215" s="341"/>
      <c r="Y215" s="341"/>
      <c r="Z215" s="341"/>
    </row>
    <row r="216" customHeight="1" spans="1:26">
      <c r="A216" s="341"/>
      <c r="B216" s="357"/>
      <c r="C216" s="363"/>
      <c r="D216" s="341"/>
      <c r="E216" s="341"/>
      <c r="F216" s="356"/>
      <c r="G216" s="341"/>
      <c r="H216" s="341"/>
      <c r="I216" s="341"/>
      <c r="J216" s="341"/>
      <c r="K216" s="341"/>
      <c r="L216" s="341"/>
      <c r="M216" s="341"/>
      <c r="N216" s="341"/>
      <c r="O216" s="341"/>
      <c r="P216" s="341"/>
      <c r="Q216" s="341"/>
      <c r="R216" s="341"/>
      <c r="S216" s="341"/>
      <c r="T216" s="341"/>
      <c r="U216" s="341"/>
      <c r="V216" s="341"/>
      <c r="W216" s="341"/>
      <c r="X216" s="341"/>
      <c r="Y216" s="341"/>
      <c r="Z216" s="341"/>
    </row>
    <row r="217" customHeight="1" spans="1:26">
      <c r="A217" s="341"/>
      <c r="B217" s="357"/>
      <c r="C217" s="425" t="s">
        <v>289</v>
      </c>
      <c r="D217" s="382"/>
      <c r="E217" s="383"/>
      <c r="F217" s="356"/>
      <c r="G217" s="341"/>
      <c r="H217" s="341"/>
      <c r="I217" s="341"/>
      <c r="J217" s="341"/>
      <c r="K217" s="341"/>
      <c r="L217" s="341"/>
      <c r="M217" s="341"/>
      <c r="N217" s="341"/>
      <c r="O217" s="341"/>
      <c r="P217" s="341"/>
      <c r="Q217" s="341"/>
      <c r="R217" s="341"/>
      <c r="S217" s="341"/>
      <c r="T217" s="341"/>
      <c r="U217" s="341"/>
      <c r="V217" s="341"/>
      <c r="W217" s="341"/>
      <c r="X217" s="341"/>
      <c r="Y217" s="341"/>
      <c r="Z217" s="341"/>
    </row>
    <row r="218" customHeight="1" spans="1:26">
      <c r="A218" s="341"/>
      <c r="B218" s="357"/>
      <c r="C218" s="363"/>
      <c r="D218" s="341"/>
      <c r="E218" s="341"/>
      <c r="F218" s="356"/>
      <c r="G218" s="341"/>
      <c r="H218" s="341"/>
      <c r="I218" s="341"/>
      <c r="J218" s="341"/>
      <c r="K218" s="341"/>
      <c r="L218" s="341"/>
      <c r="M218" s="341"/>
      <c r="N218" s="341"/>
      <c r="O218" s="341"/>
      <c r="P218" s="341"/>
      <c r="Q218" s="341"/>
      <c r="R218" s="341"/>
      <c r="S218" s="341"/>
      <c r="T218" s="341"/>
      <c r="U218" s="341"/>
      <c r="V218" s="341"/>
      <c r="W218" s="341"/>
      <c r="X218" s="341"/>
      <c r="Y218" s="341"/>
      <c r="Z218" s="341"/>
    </row>
    <row r="219" customHeight="1" spans="1:26">
      <c r="A219" s="341"/>
      <c r="B219" s="367"/>
      <c r="C219" s="368" t="s">
        <v>290</v>
      </c>
      <c r="D219" s="831" t="s">
        <v>230</v>
      </c>
      <c r="E219" s="369" t="s">
        <v>229</v>
      </c>
      <c r="F219" s="356"/>
      <c r="G219" s="341"/>
      <c r="H219" s="341"/>
      <c r="I219" s="341"/>
      <c r="J219" s="341"/>
      <c r="K219" s="341"/>
      <c r="L219" s="341"/>
      <c r="M219" s="341"/>
      <c r="N219" s="341"/>
      <c r="O219" s="341"/>
      <c r="P219" s="341"/>
      <c r="Q219" s="341"/>
      <c r="R219" s="341"/>
      <c r="S219" s="341"/>
      <c r="T219" s="341"/>
      <c r="U219" s="341"/>
      <c r="V219" s="341"/>
      <c r="W219" s="341"/>
      <c r="X219" s="341"/>
      <c r="Y219" s="341"/>
      <c r="Z219" s="341"/>
    </row>
    <row r="220" customHeight="1" spans="1:26">
      <c r="A220" s="341"/>
      <c r="B220" s="367"/>
      <c r="C220" s="370">
        <v>1</v>
      </c>
      <c r="D220" s="832" t="s">
        <v>316</v>
      </c>
      <c r="E220" s="372" t="s">
        <v>512</v>
      </c>
      <c r="F220" s="356"/>
      <c r="G220" s="341"/>
      <c r="H220" s="341"/>
      <c r="I220" s="341"/>
      <c r="J220" s="341"/>
      <c r="K220" s="341"/>
      <c r="L220" s="341"/>
      <c r="M220" s="341"/>
      <c r="N220" s="341"/>
      <c r="O220" s="341"/>
      <c r="P220" s="341"/>
      <c r="Q220" s="341"/>
      <c r="R220" s="341"/>
      <c r="S220" s="341"/>
      <c r="T220" s="341"/>
      <c r="U220" s="341"/>
      <c r="V220" s="341"/>
      <c r="W220" s="341"/>
      <c r="X220" s="341"/>
      <c r="Y220" s="341"/>
      <c r="Z220" s="341"/>
    </row>
    <row r="221" customHeight="1" spans="1:26">
      <c r="A221" s="341"/>
      <c r="B221" s="367"/>
      <c r="C221" s="370">
        <v>4</v>
      </c>
      <c r="D221" s="832" t="s">
        <v>295</v>
      </c>
      <c r="E221" s="373"/>
      <c r="F221" s="356"/>
      <c r="G221" s="341"/>
      <c r="H221" s="341"/>
      <c r="I221" s="341"/>
      <c r="J221" s="341"/>
      <c r="K221" s="341"/>
      <c r="L221" s="341"/>
      <c r="M221" s="341"/>
      <c r="N221" s="341"/>
      <c r="O221" s="341"/>
      <c r="P221" s="341"/>
      <c r="Q221" s="341"/>
      <c r="R221" s="341"/>
      <c r="S221" s="341"/>
      <c r="T221" s="341"/>
      <c r="U221" s="341"/>
      <c r="V221" s="341"/>
      <c r="W221" s="341"/>
      <c r="X221" s="341"/>
      <c r="Y221" s="341"/>
      <c r="Z221" s="341"/>
    </row>
    <row r="222" ht="15.75" customHeight="1" spans="1:26">
      <c r="A222" s="341"/>
      <c r="B222" s="374"/>
      <c r="C222" s="375"/>
      <c r="D222" s="376"/>
      <c r="E222" s="375"/>
      <c r="F222" s="362"/>
      <c r="G222" s="341"/>
      <c r="H222" s="341"/>
      <c r="I222" s="341"/>
      <c r="J222" s="341"/>
      <c r="K222" s="341"/>
      <c r="L222" s="341"/>
      <c r="M222" s="341"/>
      <c r="N222" s="341"/>
      <c r="O222" s="341"/>
      <c r="P222" s="341"/>
      <c r="Q222" s="341"/>
      <c r="R222" s="341"/>
      <c r="S222" s="341"/>
      <c r="T222" s="341"/>
      <c r="U222" s="341"/>
      <c r="V222" s="341"/>
      <c r="W222" s="341"/>
      <c r="X222" s="341"/>
      <c r="Y222" s="341"/>
      <c r="Z222" s="341"/>
    </row>
    <row r="223" ht="15.75" customHeight="1" spans="1:26">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row>
    <row r="224" ht="15.75" customHeight="1" spans="1:26">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row>
    <row r="225" ht="24" customHeight="1" spans="1:26">
      <c r="A225" s="341"/>
      <c r="B225" s="440" t="s">
        <v>591</v>
      </c>
      <c r="C225" s="441"/>
      <c r="D225" s="441"/>
      <c r="E225" s="441"/>
      <c r="F225" s="442"/>
      <c r="G225" s="341"/>
      <c r="H225" s="341"/>
      <c r="I225" s="341"/>
      <c r="J225" s="341"/>
      <c r="K225" s="341"/>
      <c r="L225" s="341"/>
      <c r="M225" s="341"/>
      <c r="N225" s="341"/>
      <c r="O225" s="341">
        <v>1</v>
      </c>
      <c r="P225" s="341">
        <v>16</v>
      </c>
      <c r="Q225" s="341"/>
      <c r="R225" s="341"/>
      <c r="S225" s="341"/>
      <c r="T225" s="341"/>
      <c r="U225" s="341"/>
      <c r="V225" s="341"/>
      <c r="W225" s="341"/>
      <c r="X225" s="341"/>
      <c r="Y225" s="341"/>
      <c r="Z225" s="341"/>
    </row>
    <row r="226" ht="10.5" customHeight="1" spans="1:26">
      <c r="A226" s="341"/>
      <c r="B226" s="443"/>
      <c r="C226" s="444"/>
      <c r="D226" s="444"/>
      <c r="E226" s="444"/>
      <c r="F226" s="445"/>
      <c r="G226" s="341"/>
      <c r="H226" s="341"/>
      <c r="I226" s="341"/>
      <c r="J226" s="341"/>
      <c r="K226" s="341"/>
      <c r="L226" s="341"/>
      <c r="M226" s="341"/>
      <c r="N226" s="341"/>
      <c r="O226" s="341"/>
      <c r="P226" s="341"/>
      <c r="Q226" s="341"/>
      <c r="R226" s="341"/>
      <c r="S226" s="341"/>
      <c r="T226" s="341"/>
      <c r="U226" s="341"/>
      <c r="V226" s="341"/>
      <c r="W226" s="341"/>
      <c r="X226" s="341"/>
      <c r="Y226" s="341"/>
      <c r="Z226" s="341"/>
    </row>
    <row r="227" ht="15.75" customHeight="1" spans="1:26">
      <c r="A227" s="341"/>
      <c r="B227" s="357"/>
      <c r="C227" s="446" t="s">
        <v>592</v>
      </c>
      <c r="D227" s="447"/>
      <c r="E227" s="344"/>
      <c r="F227" s="356"/>
      <c r="G227" s="341"/>
      <c r="H227" s="341"/>
      <c r="I227" s="341"/>
      <c r="J227" s="341"/>
      <c r="K227" s="341"/>
      <c r="L227" s="341"/>
      <c r="M227" s="341"/>
      <c r="N227" s="341"/>
      <c r="O227" s="341"/>
      <c r="P227" s="341"/>
      <c r="Q227" s="341"/>
      <c r="R227" s="341"/>
      <c r="S227" s="341"/>
      <c r="T227" s="341"/>
      <c r="U227" s="341"/>
      <c r="V227" s="341"/>
      <c r="W227" s="341"/>
      <c r="X227" s="341"/>
      <c r="Y227" s="341"/>
      <c r="Z227" s="341"/>
    </row>
    <row r="228" ht="10.5" customHeight="1" spans="1:26">
      <c r="A228" s="341"/>
      <c r="B228" s="360"/>
      <c r="C228" s="361"/>
      <c r="D228" s="361"/>
      <c r="E228" s="361"/>
      <c r="F228" s="362"/>
      <c r="G228" s="341"/>
      <c r="H228" s="341"/>
      <c r="I228" s="341"/>
      <c r="J228" s="341"/>
      <c r="K228" s="341"/>
      <c r="L228" s="341"/>
      <c r="M228" s="341"/>
      <c r="N228" s="341"/>
      <c r="O228" s="341"/>
      <c r="P228" s="341"/>
      <c r="Q228" s="341"/>
      <c r="R228" s="341"/>
      <c r="S228" s="341"/>
      <c r="T228" s="341"/>
      <c r="U228" s="341"/>
      <c r="V228" s="341"/>
      <c r="W228" s="341"/>
      <c r="X228" s="341"/>
      <c r="Y228" s="341"/>
      <c r="Z228" s="341"/>
    </row>
    <row r="229" customHeight="1" spans="1:26">
      <c r="A229" s="341"/>
      <c r="B229" s="357"/>
      <c r="C229" s="363"/>
      <c r="D229" s="341"/>
      <c r="E229" s="341"/>
      <c r="F229" s="356"/>
      <c r="G229" s="341"/>
      <c r="H229" s="341"/>
      <c r="I229" s="341"/>
      <c r="J229" s="341"/>
      <c r="K229" s="341"/>
      <c r="L229" s="341"/>
      <c r="M229" s="341"/>
      <c r="N229" s="341"/>
      <c r="O229" s="341"/>
      <c r="P229" s="341"/>
      <c r="Q229" s="341"/>
      <c r="R229" s="341"/>
      <c r="S229" s="341"/>
      <c r="T229" s="341"/>
      <c r="U229" s="341"/>
      <c r="V229" s="341"/>
      <c r="W229" s="341"/>
      <c r="X229" s="341"/>
      <c r="Y229" s="341"/>
      <c r="Z229" s="341"/>
    </row>
    <row r="230" ht="21" customHeight="1" spans="1:26">
      <c r="A230" s="341"/>
      <c r="B230" s="357"/>
      <c r="C230" s="420" t="s">
        <v>289</v>
      </c>
      <c r="D230" s="421"/>
      <c r="E230" s="421"/>
      <c r="F230" s="422"/>
      <c r="G230" s="341"/>
      <c r="H230" s="341"/>
      <c r="I230" s="341"/>
      <c r="J230" s="341"/>
      <c r="K230" s="341"/>
      <c r="L230" s="341"/>
      <c r="M230" s="341"/>
      <c r="N230" s="341"/>
      <c r="O230" s="341"/>
      <c r="P230" s="341"/>
      <c r="Q230" s="341"/>
      <c r="R230" s="341"/>
      <c r="S230" s="341"/>
      <c r="T230" s="341"/>
      <c r="U230" s="341"/>
      <c r="V230" s="341"/>
      <c r="W230" s="341"/>
      <c r="X230" s="341"/>
      <c r="Y230" s="341"/>
      <c r="Z230" s="341"/>
    </row>
    <row r="231" ht="4.5" customHeight="1" spans="1:26">
      <c r="A231" s="341"/>
      <c r="B231" s="357"/>
      <c r="C231" s="363"/>
      <c r="D231" s="341"/>
      <c r="E231" s="341"/>
      <c r="F231" s="356"/>
      <c r="G231" s="341"/>
      <c r="H231" s="341"/>
      <c r="I231" s="341"/>
      <c r="J231" s="341"/>
      <c r="K231" s="341"/>
      <c r="L231" s="341"/>
      <c r="M231" s="341"/>
      <c r="N231" s="341"/>
      <c r="O231" s="341"/>
      <c r="P231" s="341"/>
      <c r="Q231" s="341"/>
      <c r="R231" s="341"/>
      <c r="S231" s="341"/>
      <c r="T231" s="341"/>
      <c r="U231" s="341"/>
      <c r="V231" s="341"/>
      <c r="W231" s="341"/>
      <c r="X231" s="341"/>
      <c r="Y231" s="341"/>
      <c r="Z231" s="341"/>
    </row>
    <row r="232" ht="32.25" customHeight="1" spans="1:26">
      <c r="A232" s="341"/>
      <c r="B232" s="367"/>
      <c r="C232" s="368" t="s">
        <v>290</v>
      </c>
      <c r="D232" s="831" t="s">
        <v>230</v>
      </c>
      <c r="E232" s="369" t="s">
        <v>229</v>
      </c>
      <c r="F232" s="356"/>
      <c r="G232" s="341"/>
      <c r="H232" s="341"/>
      <c r="I232" s="341"/>
      <c r="J232" s="341"/>
      <c r="K232" s="341"/>
      <c r="L232" s="341"/>
      <c r="M232" s="341"/>
      <c r="N232" s="341"/>
      <c r="O232" s="341"/>
      <c r="P232" s="341"/>
      <c r="Q232" s="341"/>
      <c r="R232" s="341"/>
      <c r="S232" s="341"/>
      <c r="T232" s="341"/>
      <c r="U232" s="341"/>
      <c r="V232" s="341"/>
      <c r="W232" s="341"/>
      <c r="X232" s="341"/>
      <c r="Y232" s="341"/>
      <c r="Z232" s="341"/>
    </row>
    <row r="233" ht="21" customHeight="1" spans="1:26">
      <c r="A233" s="341"/>
      <c r="B233" s="367"/>
      <c r="C233" s="370">
        <v>1</v>
      </c>
      <c r="D233" s="833" t="s">
        <v>291</v>
      </c>
      <c r="E233" s="395" t="s">
        <v>521</v>
      </c>
      <c r="F233" s="356"/>
      <c r="G233" s="341"/>
      <c r="H233" s="341"/>
      <c r="I233" s="341"/>
      <c r="J233" s="341"/>
      <c r="K233" s="341"/>
      <c r="L233" s="341"/>
      <c r="M233" s="341"/>
      <c r="N233" s="341"/>
      <c r="O233" s="341"/>
      <c r="P233" s="341"/>
      <c r="Q233" s="341"/>
      <c r="R233" s="341"/>
      <c r="S233" s="341"/>
      <c r="T233" s="341"/>
      <c r="U233" s="341"/>
      <c r="V233" s="341"/>
      <c r="W233" s="341"/>
      <c r="X233" s="341"/>
      <c r="Y233" s="341"/>
      <c r="Z233" s="341"/>
    </row>
    <row r="234" ht="21" customHeight="1" spans="1:26">
      <c r="A234" s="341"/>
      <c r="B234" s="367"/>
      <c r="C234" s="370">
        <v>4</v>
      </c>
      <c r="D234" s="833" t="s">
        <v>295</v>
      </c>
      <c r="E234" s="373"/>
      <c r="F234" s="356"/>
      <c r="G234" s="341"/>
      <c r="H234" s="341"/>
      <c r="I234" s="341"/>
      <c r="J234" s="341"/>
      <c r="K234" s="341"/>
      <c r="L234" s="341"/>
      <c r="M234" s="341"/>
      <c r="N234" s="341"/>
      <c r="O234" s="341"/>
      <c r="P234" s="341"/>
      <c r="Q234" s="341"/>
      <c r="R234" s="341"/>
      <c r="S234" s="341"/>
      <c r="T234" s="341"/>
      <c r="U234" s="341"/>
      <c r="V234" s="341"/>
      <c r="W234" s="341"/>
      <c r="X234" s="341"/>
      <c r="Y234" s="341"/>
      <c r="Z234" s="341"/>
    </row>
    <row r="235" ht="15.75" customHeight="1" spans="1:26">
      <c r="A235" s="341"/>
      <c r="B235" s="374"/>
      <c r="C235" s="393"/>
      <c r="D235" s="393"/>
      <c r="E235" s="393"/>
      <c r="F235" s="362"/>
      <c r="G235" s="341"/>
      <c r="H235" s="341"/>
      <c r="I235" s="341"/>
      <c r="J235" s="341"/>
      <c r="K235" s="341"/>
      <c r="L235" s="341"/>
      <c r="M235" s="341"/>
      <c r="N235" s="341"/>
      <c r="O235" s="341"/>
      <c r="P235" s="341"/>
      <c r="Q235" s="341"/>
      <c r="R235" s="341"/>
      <c r="S235" s="341"/>
      <c r="T235" s="341"/>
      <c r="U235" s="341"/>
      <c r="V235" s="341"/>
      <c r="W235" s="341"/>
      <c r="X235" s="341"/>
      <c r="Y235" s="341"/>
      <c r="Z235" s="341"/>
    </row>
    <row r="236" ht="15.75" customHeight="1" spans="1:26">
      <c r="A236" s="341"/>
      <c r="B236" s="341"/>
      <c r="C236" s="341"/>
      <c r="D236" s="341"/>
      <c r="E236" s="341"/>
      <c r="F236" s="341"/>
      <c r="G236" s="341"/>
      <c r="H236" s="341"/>
      <c r="I236" s="341"/>
      <c r="J236" s="341"/>
      <c r="K236" s="341"/>
      <c r="L236" s="341"/>
      <c r="M236" s="341"/>
      <c r="N236" s="341"/>
      <c r="O236" s="341"/>
      <c r="P236" s="341"/>
      <c r="Q236" s="341"/>
      <c r="R236" s="341"/>
      <c r="S236" s="341"/>
      <c r="T236" s="341"/>
      <c r="U236" s="341"/>
      <c r="V236" s="341"/>
      <c r="W236" s="341"/>
      <c r="X236" s="341"/>
      <c r="Y236" s="341"/>
      <c r="Z236" s="341"/>
    </row>
    <row r="237" ht="15.75" customHeight="1" spans="1:26">
      <c r="A237" s="341"/>
      <c r="B237" s="377"/>
      <c r="C237" s="379" t="s">
        <v>593</v>
      </c>
      <c r="D237" s="379"/>
      <c r="E237" s="379"/>
      <c r="F237" s="448"/>
      <c r="G237" s="341"/>
      <c r="H237" s="341"/>
      <c r="I237" s="341"/>
      <c r="J237" s="341"/>
      <c r="K237" s="341"/>
      <c r="L237" s="341"/>
      <c r="M237" s="341"/>
      <c r="N237" s="341"/>
      <c r="O237" s="341">
        <v>2</v>
      </c>
      <c r="P237" s="341">
        <v>17</v>
      </c>
      <c r="Q237" s="341"/>
      <c r="R237" s="341"/>
      <c r="S237" s="341"/>
      <c r="T237" s="341"/>
      <c r="U237" s="341"/>
      <c r="V237" s="341"/>
      <c r="W237" s="341"/>
      <c r="X237" s="341"/>
      <c r="Y237" s="341"/>
      <c r="Z237" s="341"/>
    </row>
    <row r="238" ht="15.75" customHeight="1" spans="1:26">
      <c r="A238" s="341"/>
      <c r="B238" s="357"/>
      <c r="C238" s="363"/>
      <c r="D238" s="341"/>
      <c r="E238" s="341"/>
      <c r="F238" s="356"/>
      <c r="G238" s="341"/>
      <c r="H238" s="341"/>
      <c r="I238" s="341"/>
      <c r="J238" s="341"/>
      <c r="K238" s="341"/>
      <c r="L238" s="341"/>
      <c r="M238" s="341"/>
      <c r="N238" s="341"/>
      <c r="O238" s="341"/>
      <c r="P238" s="341"/>
      <c r="Q238" s="341"/>
      <c r="R238" s="341"/>
      <c r="S238" s="341"/>
      <c r="T238" s="341"/>
      <c r="U238" s="341"/>
      <c r="V238" s="341"/>
      <c r="W238" s="341"/>
      <c r="X238" s="341"/>
      <c r="Y238" s="341"/>
      <c r="Z238" s="341"/>
    </row>
    <row r="239" ht="21.75" customHeight="1" spans="1:26">
      <c r="A239" s="341"/>
      <c r="B239" s="357"/>
      <c r="C239" s="420" t="s">
        <v>289</v>
      </c>
      <c r="D239" s="421"/>
      <c r="E239" s="422"/>
      <c r="F239" s="356"/>
      <c r="G239" s="341"/>
      <c r="H239" s="341"/>
      <c r="I239" s="341"/>
      <c r="J239" s="341"/>
      <c r="K239" s="341"/>
      <c r="L239" s="341"/>
      <c r="M239" s="341"/>
      <c r="N239" s="341"/>
      <c r="O239" s="341"/>
      <c r="P239" s="341"/>
      <c r="Q239" s="341"/>
      <c r="R239" s="341"/>
      <c r="S239" s="341"/>
      <c r="T239" s="341"/>
      <c r="U239" s="341"/>
      <c r="V239" s="341"/>
      <c r="W239" s="341"/>
      <c r="X239" s="341"/>
      <c r="Y239" s="341"/>
      <c r="Z239" s="341"/>
    </row>
    <row r="240" ht="4.5" customHeight="1" spans="1:26">
      <c r="A240" s="341"/>
      <c r="B240" s="357"/>
      <c r="C240" s="363"/>
      <c r="D240" s="341"/>
      <c r="E240" s="341"/>
      <c r="F240" s="356"/>
      <c r="G240" s="341"/>
      <c r="H240" s="341"/>
      <c r="I240" s="341"/>
      <c r="J240" s="341"/>
      <c r="K240" s="341"/>
      <c r="L240" s="341"/>
      <c r="M240" s="341"/>
      <c r="N240" s="341"/>
      <c r="O240" s="341"/>
      <c r="P240" s="341"/>
      <c r="Q240" s="341"/>
      <c r="R240" s="341"/>
      <c r="S240" s="341"/>
      <c r="T240" s="341"/>
      <c r="U240" s="341"/>
      <c r="V240" s="341"/>
      <c r="W240" s="341"/>
      <c r="X240" s="341"/>
      <c r="Y240" s="341"/>
      <c r="Z240" s="341"/>
    </row>
    <row r="241" ht="15.75" customHeight="1" spans="1:26">
      <c r="A241" s="341"/>
      <c r="B241" s="367"/>
      <c r="C241" s="368" t="s">
        <v>290</v>
      </c>
      <c r="D241" s="831" t="s">
        <v>230</v>
      </c>
      <c r="E241" s="369" t="s">
        <v>229</v>
      </c>
      <c r="F241" s="356"/>
      <c r="G241" s="341"/>
      <c r="H241" s="341"/>
      <c r="I241" s="341"/>
      <c r="J241" s="341"/>
      <c r="K241" s="341"/>
      <c r="L241" s="341"/>
      <c r="M241" s="341"/>
      <c r="N241" s="341"/>
      <c r="O241" s="341"/>
      <c r="P241" s="341"/>
      <c r="Q241" s="341"/>
      <c r="R241" s="341"/>
      <c r="S241" s="341"/>
      <c r="T241" s="341"/>
      <c r="U241" s="341"/>
      <c r="V241" s="341"/>
      <c r="W241" s="341"/>
      <c r="X241" s="341"/>
      <c r="Y241" s="341"/>
      <c r="Z241" s="341"/>
    </row>
    <row r="242" ht="21" customHeight="1" spans="1:26">
      <c r="A242" s="341"/>
      <c r="B242" s="367"/>
      <c r="C242" s="370">
        <v>1</v>
      </c>
      <c r="D242" s="833" t="s">
        <v>291</v>
      </c>
      <c r="E242" s="395" t="s">
        <v>521</v>
      </c>
      <c r="F242" s="356"/>
      <c r="G242" s="341"/>
      <c r="H242" s="341"/>
      <c r="I242" s="341"/>
      <c r="J242" s="341"/>
      <c r="K242" s="341"/>
      <c r="L242" s="341"/>
      <c r="M242" s="341"/>
      <c r="N242" s="341"/>
      <c r="O242" s="341"/>
      <c r="P242" s="341"/>
      <c r="Q242" s="341"/>
      <c r="R242" s="341"/>
      <c r="S242" s="341"/>
      <c r="T242" s="341"/>
      <c r="U242" s="341"/>
      <c r="V242" s="341"/>
      <c r="W242" s="341"/>
      <c r="X242" s="341"/>
      <c r="Y242" s="341"/>
      <c r="Z242" s="341"/>
    </row>
    <row r="243" ht="21" customHeight="1" spans="1:26">
      <c r="A243" s="341"/>
      <c r="B243" s="367"/>
      <c r="C243" s="370">
        <v>4</v>
      </c>
      <c r="D243" s="833" t="s">
        <v>295</v>
      </c>
      <c r="E243" s="373"/>
      <c r="F243" s="356"/>
      <c r="G243" s="341"/>
      <c r="H243" s="341"/>
      <c r="I243" s="341"/>
      <c r="J243" s="341"/>
      <c r="K243" s="341"/>
      <c r="L243" s="341"/>
      <c r="M243" s="341"/>
      <c r="N243" s="341"/>
      <c r="O243" s="341"/>
      <c r="P243" s="341"/>
      <c r="Q243" s="341"/>
      <c r="R243" s="341"/>
      <c r="S243" s="341"/>
      <c r="T243" s="341"/>
      <c r="U243" s="341"/>
      <c r="V243" s="341"/>
      <c r="W243" s="341"/>
      <c r="X243" s="341"/>
      <c r="Y243" s="341"/>
      <c r="Z243" s="341"/>
    </row>
    <row r="244" ht="15.75" customHeight="1" spans="1:26">
      <c r="A244" s="341"/>
      <c r="B244" s="374"/>
      <c r="C244" s="393"/>
      <c r="D244" s="393"/>
      <c r="E244" s="393"/>
      <c r="F244" s="362"/>
      <c r="G244" s="341"/>
      <c r="H244" s="341"/>
      <c r="I244" s="341"/>
      <c r="J244" s="341"/>
      <c r="K244" s="341"/>
      <c r="L244" s="341"/>
      <c r="M244" s="341"/>
      <c r="N244" s="341"/>
      <c r="O244" s="341"/>
      <c r="P244" s="341"/>
      <c r="Q244" s="341"/>
      <c r="R244" s="341"/>
      <c r="S244" s="341"/>
      <c r="T244" s="341"/>
      <c r="U244" s="341"/>
      <c r="V244" s="341"/>
      <c r="W244" s="341"/>
      <c r="X244" s="341"/>
      <c r="Y244" s="341"/>
      <c r="Z244" s="341"/>
    </row>
    <row r="245" ht="15.75" customHeight="1" spans="1:26">
      <c r="A245" s="341"/>
      <c r="B245" s="341"/>
      <c r="C245" s="341"/>
      <c r="D245" s="341"/>
      <c r="E245" s="341"/>
      <c r="F245" s="341"/>
      <c r="G245" s="341"/>
      <c r="H245" s="341"/>
      <c r="I245" s="341"/>
      <c r="J245" s="341"/>
      <c r="K245" s="341"/>
      <c r="L245" s="341"/>
      <c r="M245" s="341"/>
      <c r="N245" s="341"/>
      <c r="O245" s="341"/>
      <c r="P245" s="341"/>
      <c r="Q245" s="341"/>
      <c r="R245" s="341"/>
      <c r="S245" s="341"/>
      <c r="T245" s="341"/>
      <c r="U245" s="341"/>
      <c r="V245" s="341"/>
      <c r="W245" s="341"/>
      <c r="X245" s="341"/>
      <c r="Y245" s="341"/>
      <c r="Z245" s="341"/>
    </row>
    <row r="246" ht="15.75" customHeight="1" spans="1:26">
      <c r="A246" s="341"/>
      <c r="B246" s="377"/>
      <c r="C246" s="379" t="s">
        <v>594</v>
      </c>
      <c r="D246" s="379"/>
      <c r="E246" s="379"/>
      <c r="F246" s="448"/>
      <c r="G246" s="341"/>
      <c r="H246" s="341"/>
      <c r="I246" s="341"/>
      <c r="J246" s="341"/>
      <c r="K246" s="341"/>
      <c r="L246" s="341"/>
      <c r="M246" s="341"/>
      <c r="N246" s="341"/>
      <c r="O246" s="341">
        <v>3</v>
      </c>
      <c r="P246" s="341">
        <v>18</v>
      </c>
      <c r="Q246" s="341"/>
      <c r="R246" s="341"/>
      <c r="S246" s="341"/>
      <c r="T246" s="341"/>
      <c r="U246" s="341"/>
      <c r="V246" s="341"/>
      <c r="W246" s="341"/>
      <c r="X246" s="341"/>
      <c r="Y246" s="341"/>
      <c r="Z246" s="341"/>
    </row>
    <row r="247" ht="15.75" customHeight="1" spans="1:26">
      <c r="A247" s="341"/>
      <c r="B247" s="357"/>
      <c r="C247" s="363"/>
      <c r="D247" s="341"/>
      <c r="E247" s="341"/>
      <c r="F247" s="356"/>
      <c r="G247" s="341"/>
      <c r="H247" s="341"/>
      <c r="I247" s="341"/>
      <c r="J247" s="341"/>
      <c r="K247" s="341"/>
      <c r="L247" s="341"/>
      <c r="M247" s="341"/>
      <c r="N247" s="341"/>
      <c r="O247" s="341"/>
      <c r="P247" s="341"/>
      <c r="Q247" s="341"/>
      <c r="R247" s="341"/>
      <c r="S247" s="341"/>
      <c r="T247" s="341"/>
      <c r="U247" s="341"/>
      <c r="V247" s="341"/>
      <c r="W247" s="341"/>
      <c r="X247" s="341"/>
      <c r="Y247" s="341"/>
      <c r="Z247" s="341"/>
    </row>
    <row r="248" ht="26.25" customHeight="1" spans="1:26">
      <c r="A248" s="341"/>
      <c r="B248" s="357"/>
      <c r="C248" s="420" t="s">
        <v>289</v>
      </c>
      <c r="D248" s="421"/>
      <c r="E248" s="422"/>
      <c r="F248" s="356"/>
      <c r="G248" s="341"/>
      <c r="H248" s="341"/>
      <c r="I248" s="341"/>
      <c r="J248" s="341"/>
      <c r="K248" s="341"/>
      <c r="L248" s="341"/>
      <c r="M248" s="341"/>
      <c r="N248" s="341"/>
      <c r="O248" s="341"/>
      <c r="P248" s="341"/>
      <c r="Q248" s="341"/>
      <c r="R248" s="341"/>
      <c r="S248" s="341"/>
      <c r="T248" s="341"/>
      <c r="U248" s="341"/>
      <c r="V248" s="341"/>
      <c r="W248" s="341"/>
      <c r="X248" s="341"/>
      <c r="Y248" s="341"/>
      <c r="Z248" s="341"/>
    </row>
    <row r="249" ht="4.5" customHeight="1" spans="1:26">
      <c r="A249" s="341"/>
      <c r="B249" s="357"/>
      <c r="C249" s="363"/>
      <c r="D249" s="341"/>
      <c r="E249" s="341"/>
      <c r="F249" s="356"/>
      <c r="G249" s="341"/>
      <c r="H249" s="341"/>
      <c r="I249" s="341"/>
      <c r="J249" s="341"/>
      <c r="K249" s="341"/>
      <c r="L249" s="341"/>
      <c r="M249" s="341"/>
      <c r="N249" s="341"/>
      <c r="O249" s="341"/>
      <c r="P249" s="341"/>
      <c r="Q249" s="341"/>
      <c r="R249" s="341"/>
      <c r="S249" s="341"/>
      <c r="T249" s="341"/>
      <c r="U249" s="341"/>
      <c r="V249" s="341"/>
      <c r="W249" s="341"/>
      <c r="X249" s="341"/>
      <c r="Y249" s="341"/>
      <c r="Z249" s="341"/>
    </row>
    <row r="250" ht="15.75" customHeight="1" spans="1:26">
      <c r="A250" s="341"/>
      <c r="B250" s="367"/>
      <c r="C250" s="368" t="s">
        <v>290</v>
      </c>
      <c r="D250" s="831" t="s">
        <v>230</v>
      </c>
      <c r="E250" s="369" t="s">
        <v>229</v>
      </c>
      <c r="F250" s="356"/>
      <c r="G250" s="341"/>
      <c r="H250" s="341"/>
      <c r="I250" s="341"/>
      <c r="J250" s="341"/>
      <c r="K250" s="341"/>
      <c r="L250" s="341"/>
      <c r="M250" s="341"/>
      <c r="N250" s="341"/>
      <c r="O250" s="341"/>
      <c r="P250" s="341"/>
      <c r="Q250" s="341"/>
      <c r="R250" s="341"/>
      <c r="S250" s="341"/>
      <c r="T250" s="341"/>
      <c r="U250" s="341"/>
      <c r="V250" s="341"/>
      <c r="W250" s="341"/>
      <c r="X250" s="341"/>
      <c r="Y250" s="341"/>
      <c r="Z250" s="341"/>
    </row>
    <row r="251" ht="21" customHeight="1" spans="1:26">
      <c r="A251" s="341"/>
      <c r="B251" s="367"/>
      <c r="C251" s="370">
        <v>1</v>
      </c>
      <c r="D251" s="833" t="s">
        <v>291</v>
      </c>
      <c r="E251" s="395" t="s">
        <v>521</v>
      </c>
      <c r="F251" s="356"/>
      <c r="G251" s="341"/>
      <c r="H251" s="341"/>
      <c r="I251" s="341"/>
      <c r="J251" s="341"/>
      <c r="K251" s="341"/>
      <c r="L251" s="341"/>
      <c r="M251" s="341"/>
      <c r="N251" s="341"/>
      <c r="O251" s="341"/>
      <c r="P251" s="341"/>
      <c r="Q251" s="341"/>
      <c r="R251" s="341"/>
      <c r="S251" s="341"/>
      <c r="T251" s="341"/>
      <c r="U251" s="341"/>
      <c r="V251" s="341"/>
      <c r="W251" s="341"/>
      <c r="X251" s="341"/>
      <c r="Y251" s="341"/>
      <c r="Z251" s="341"/>
    </row>
    <row r="252" ht="21" customHeight="1" spans="1:26">
      <c r="A252" s="341"/>
      <c r="B252" s="367"/>
      <c r="C252" s="370">
        <v>4</v>
      </c>
      <c r="D252" s="833" t="s">
        <v>295</v>
      </c>
      <c r="E252" s="373"/>
      <c r="F252" s="356"/>
      <c r="G252" s="341"/>
      <c r="H252" s="341"/>
      <c r="I252" s="341"/>
      <c r="J252" s="341"/>
      <c r="K252" s="341"/>
      <c r="L252" s="341"/>
      <c r="M252" s="341"/>
      <c r="N252" s="341"/>
      <c r="O252" s="341"/>
      <c r="P252" s="341"/>
      <c r="Q252" s="341"/>
      <c r="R252" s="341"/>
      <c r="S252" s="341"/>
      <c r="T252" s="341"/>
      <c r="U252" s="341"/>
      <c r="V252" s="341"/>
      <c r="W252" s="341"/>
      <c r="X252" s="341"/>
      <c r="Y252" s="341"/>
      <c r="Z252" s="341"/>
    </row>
    <row r="253" ht="15.75" customHeight="1" spans="1:26">
      <c r="A253" s="341"/>
      <c r="B253" s="374"/>
      <c r="C253" s="393"/>
      <c r="D253" s="393"/>
      <c r="E253" s="393"/>
      <c r="F253" s="362"/>
      <c r="G253" s="341"/>
      <c r="H253" s="341"/>
      <c r="I253" s="341"/>
      <c r="J253" s="341"/>
      <c r="K253" s="341"/>
      <c r="L253" s="341"/>
      <c r="M253" s="341"/>
      <c r="N253" s="341"/>
      <c r="O253" s="341"/>
      <c r="P253" s="341"/>
      <c r="Q253" s="341"/>
      <c r="R253" s="341"/>
      <c r="S253" s="341"/>
      <c r="T253" s="341"/>
      <c r="U253" s="341"/>
      <c r="V253" s="341"/>
      <c r="W253" s="341"/>
      <c r="X253" s="341"/>
      <c r="Y253" s="341"/>
      <c r="Z253" s="341"/>
    </row>
    <row r="254" ht="15.75" customHeight="1" spans="1:26">
      <c r="A254" s="341"/>
      <c r="B254" s="341"/>
      <c r="C254" s="341"/>
      <c r="D254" s="341"/>
      <c r="E254" s="341"/>
      <c r="F254" s="341"/>
      <c r="G254" s="341"/>
      <c r="H254" s="341"/>
      <c r="I254" s="341"/>
      <c r="J254" s="341"/>
      <c r="K254" s="341"/>
      <c r="L254" s="341"/>
      <c r="M254" s="341"/>
      <c r="N254" s="341"/>
      <c r="O254" s="341"/>
      <c r="P254" s="341"/>
      <c r="Q254" s="341"/>
      <c r="R254" s="341"/>
      <c r="S254" s="341"/>
      <c r="T254" s="341"/>
      <c r="U254" s="341"/>
      <c r="V254" s="341"/>
      <c r="W254" s="341"/>
      <c r="X254" s="341"/>
      <c r="Y254" s="341"/>
      <c r="Z254" s="341"/>
    </row>
    <row r="255" ht="15.75" customHeight="1" spans="1:26">
      <c r="A255" s="341"/>
      <c r="B255" s="341"/>
      <c r="C255" s="341"/>
      <c r="D255" s="341"/>
      <c r="E255" s="341"/>
      <c r="F255" s="341"/>
      <c r="G255" s="341"/>
      <c r="H255" s="341"/>
      <c r="I255" s="341"/>
      <c r="J255" s="341"/>
      <c r="K255" s="341"/>
      <c r="L255" s="341"/>
      <c r="M255" s="341"/>
      <c r="N255" s="341"/>
      <c r="O255" s="341"/>
      <c r="P255" s="341"/>
      <c r="Q255" s="341"/>
      <c r="R255" s="341"/>
      <c r="S255" s="341"/>
      <c r="T255" s="341"/>
      <c r="U255" s="341"/>
      <c r="V255" s="341"/>
      <c r="W255" s="341"/>
      <c r="X255" s="341"/>
      <c r="Y255" s="341"/>
      <c r="Z255" s="341"/>
    </row>
    <row r="256" ht="21" customHeight="1" spans="1:26">
      <c r="A256" s="341"/>
      <c r="B256" s="377"/>
      <c r="C256" s="449" t="s">
        <v>595</v>
      </c>
      <c r="D256" s="382"/>
      <c r="E256" s="382"/>
      <c r="F256" s="448"/>
      <c r="G256" s="341"/>
      <c r="H256" s="341"/>
      <c r="I256" s="341"/>
      <c r="J256" s="341"/>
      <c r="K256" s="341"/>
      <c r="L256" s="341"/>
      <c r="M256" s="341"/>
      <c r="N256" s="341"/>
      <c r="O256" s="341">
        <v>4</v>
      </c>
      <c r="P256" s="341">
        <v>19</v>
      </c>
      <c r="Q256" s="341"/>
      <c r="R256" s="341"/>
      <c r="S256" s="341"/>
      <c r="T256" s="341"/>
      <c r="U256" s="341"/>
      <c r="V256" s="341"/>
      <c r="W256" s="341"/>
      <c r="X256" s="341"/>
      <c r="Y256" s="341"/>
      <c r="Z256" s="341"/>
    </row>
    <row r="257" ht="15.75" customHeight="1" spans="1:26">
      <c r="A257" s="341"/>
      <c r="B257" s="357"/>
      <c r="C257" s="363"/>
      <c r="D257" s="341"/>
      <c r="E257" s="341"/>
      <c r="F257" s="356"/>
      <c r="G257" s="341"/>
      <c r="H257" s="341"/>
      <c r="I257" s="341"/>
      <c r="J257" s="341"/>
      <c r="K257" s="341"/>
      <c r="L257" s="341"/>
      <c r="M257" s="341"/>
      <c r="N257" s="341"/>
      <c r="O257" s="341"/>
      <c r="P257" s="341"/>
      <c r="Q257" s="341"/>
      <c r="R257" s="341"/>
      <c r="S257" s="341"/>
      <c r="T257" s="341"/>
      <c r="U257" s="341"/>
      <c r="V257" s="341"/>
      <c r="W257" s="341"/>
      <c r="X257" s="341"/>
      <c r="Y257" s="341"/>
      <c r="Z257" s="341"/>
    </row>
    <row r="258" ht="21" customHeight="1" spans="1:26">
      <c r="A258" s="341"/>
      <c r="B258" s="357"/>
      <c r="C258" s="420" t="s">
        <v>289</v>
      </c>
      <c r="D258" s="421"/>
      <c r="E258" s="422"/>
      <c r="F258" s="356"/>
      <c r="G258" s="341"/>
      <c r="H258" s="341"/>
      <c r="I258" s="341"/>
      <c r="J258" s="341"/>
      <c r="K258" s="341"/>
      <c r="L258" s="341"/>
      <c r="M258" s="341"/>
      <c r="N258" s="341"/>
      <c r="O258" s="341"/>
      <c r="P258" s="341"/>
      <c r="Q258" s="341"/>
      <c r="R258" s="341"/>
      <c r="S258" s="341"/>
      <c r="T258" s="341"/>
      <c r="U258" s="341"/>
      <c r="V258" s="341"/>
      <c r="W258" s="341"/>
      <c r="X258" s="341"/>
      <c r="Y258" s="341"/>
      <c r="Z258" s="341"/>
    </row>
    <row r="259" ht="4.5" customHeight="1" spans="1:26">
      <c r="A259" s="341"/>
      <c r="B259" s="357"/>
      <c r="C259" s="363"/>
      <c r="D259" s="341"/>
      <c r="E259" s="341"/>
      <c r="F259" s="356"/>
      <c r="G259" s="341"/>
      <c r="H259" s="341"/>
      <c r="I259" s="341"/>
      <c r="J259" s="341"/>
      <c r="K259" s="341"/>
      <c r="L259" s="341"/>
      <c r="M259" s="341"/>
      <c r="N259" s="341"/>
      <c r="O259" s="341"/>
      <c r="P259" s="341"/>
      <c r="Q259" s="341"/>
      <c r="R259" s="341"/>
      <c r="S259" s="341"/>
      <c r="T259" s="341"/>
      <c r="U259" s="341"/>
      <c r="V259" s="341"/>
      <c r="W259" s="341"/>
      <c r="X259" s="341"/>
      <c r="Y259" s="341"/>
      <c r="Z259" s="341"/>
    </row>
    <row r="260" ht="15.75" customHeight="1" spans="1:26">
      <c r="A260" s="341"/>
      <c r="B260" s="367"/>
      <c r="C260" s="368" t="s">
        <v>290</v>
      </c>
      <c r="D260" s="831" t="s">
        <v>230</v>
      </c>
      <c r="E260" s="369" t="s">
        <v>229</v>
      </c>
      <c r="F260" s="356"/>
      <c r="G260" s="341"/>
      <c r="H260" s="341"/>
      <c r="I260" s="341"/>
      <c r="J260" s="341"/>
      <c r="K260" s="341"/>
      <c r="L260" s="341"/>
      <c r="M260" s="341"/>
      <c r="N260" s="341"/>
      <c r="O260" s="341"/>
      <c r="P260" s="341"/>
      <c r="Q260" s="341"/>
      <c r="R260" s="341"/>
      <c r="S260" s="341"/>
      <c r="T260" s="341"/>
      <c r="U260" s="341"/>
      <c r="V260" s="341"/>
      <c r="W260" s="341"/>
      <c r="X260" s="341"/>
      <c r="Y260" s="341"/>
      <c r="Z260" s="341"/>
    </row>
    <row r="261" ht="21" customHeight="1" spans="1:26">
      <c r="A261" s="341"/>
      <c r="B261" s="367"/>
      <c r="C261" s="370">
        <v>1</v>
      </c>
      <c r="D261" s="833" t="s">
        <v>291</v>
      </c>
      <c r="E261" s="395" t="s">
        <v>521</v>
      </c>
      <c r="F261" s="356"/>
      <c r="G261" s="341"/>
      <c r="H261" s="341"/>
      <c r="I261" s="341"/>
      <c r="J261" s="341"/>
      <c r="K261" s="341"/>
      <c r="L261" s="341"/>
      <c r="M261" s="341"/>
      <c r="N261" s="341"/>
      <c r="O261" s="341"/>
      <c r="P261" s="341"/>
      <c r="Q261" s="341"/>
      <c r="R261" s="341"/>
      <c r="S261" s="341"/>
      <c r="T261" s="341"/>
      <c r="U261" s="341"/>
      <c r="V261" s="341"/>
      <c r="W261" s="341"/>
      <c r="X261" s="341"/>
      <c r="Y261" s="341"/>
      <c r="Z261" s="341"/>
    </row>
    <row r="262" ht="21" customHeight="1" spans="1:26">
      <c r="A262" s="341"/>
      <c r="B262" s="367"/>
      <c r="C262" s="370">
        <v>4</v>
      </c>
      <c r="D262" s="408" t="s">
        <v>295</v>
      </c>
      <c r="E262" s="373"/>
      <c r="F262" s="356"/>
      <c r="G262" s="341"/>
      <c r="H262" s="341"/>
      <c r="I262" s="341"/>
      <c r="J262" s="341"/>
      <c r="K262" s="341"/>
      <c r="L262" s="341"/>
      <c r="M262" s="341"/>
      <c r="N262" s="341"/>
      <c r="O262" s="341"/>
      <c r="P262" s="341"/>
      <c r="Q262" s="341"/>
      <c r="R262" s="341"/>
      <c r="S262" s="341"/>
      <c r="T262" s="341"/>
      <c r="U262" s="341"/>
      <c r="V262" s="341"/>
      <c r="W262" s="341"/>
      <c r="X262" s="341"/>
      <c r="Y262" s="341"/>
      <c r="Z262" s="341"/>
    </row>
    <row r="263" ht="15.75" customHeight="1" spans="1:26">
      <c r="A263" s="341"/>
      <c r="B263" s="374"/>
      <c r="C263" s="393"/>
      <c r="D263" s="393"/>
      <c r="E263" s="393"/>
      <c r="F263" s="362"/>
      <c r="G263" s="341"/>
      <c r="H263" s="341"/>
      <c r="I263" s="341"/>
      <c r="J263" s="341"/>
      <c r="K263" s="341"/>
      <c r="L263" s="341"/>
      <c r="M263" s="341"/>
      <c r="N263" s="341"/>
      <c r="O263" s="341"/>
      <c r="P263" s="341"/>
      <c r="Q263" s="341"/>
      <c r="R263" s="341"/>
      <c r="S263" s="341"/>
      <c r="T263" s="341"/>
      <c r="U263" s="341"/>
      <c r="V263" s="341"/>
      <c r="W263" s="341"/>
      <c r="X263" s="341"/>
      <c r="Y263" s="341"/>
      <c r="Z263" s="341"/>
    </row>
    <row r="264" ht="15.75" customHeight="1" spans="1:26">
      <c r="A264" s="341"/>
      <c r="B264" s="341"/>
      <c r="C264" s="341"/>
      <c r="D264" s="341"/>
      <c r="E264" s="341"/>
      <c r="F264" s="341"/>
      <c r="G264" s="341"/>
      <c r="H264" s="341"/>
      <c r="I264" s="341"/>
      <c r="J264" s="341"/>
      <c r="K264" s="341"/>
      <c r="L264" s="341"/>
      <c r="M264" s="341"/>
      <c r="N264" s="341"/>
      <c r="O264" s="341"/>
      <c r="P264" s="341"/>
      <c r="Q264" s="341"/>
      <c r="R264" s="341"/>
      <c r="S264" s="341"/>
      <c r="T264" s="341"/>
      <c r="U264" s="341"/>
      <c r="V264" s="341"/>
      <c r="W264" s="341"/>
      <c r="X264" s="341"/>
      <c r="Y264" s="341"/>
      <c r="Z264" s="341"/>
    </row>
    <row r="265" ht="15.75" customHeight="1" spans="1:26">
      <c r="A265" s="341"/>
      <c r="B265" s="341"/>
      <c r="C265" s="341"/>
      <c r="D265" s="341"/>
      <c r="E265" s="341"/>
      <c r="F265" s="341"/>
      <c r="G265" s="341"/>
      <c r="H265" s="341"/>
      <c r="I265" s="341"/>
      <c r="J265" s="341"/>
      <c r="K265" s="341"/>
      <c r="L265" s="341"/>
      <c r="M265" s="341"/>
      <c r="N265" s="341"/>
      <c r="O265" s="341"/>
      <c r="P265" s="341"/>
      <c r="Q265" s="341"/>
      <c r="R265" s="341"/>
      <c r="S265" s="341"/>
      <c r="T265" s="341"/>
      <c r="U265" s="341"/>
      <c r="V265" s="341"/>
      <c r="W265" s="341"/>
      <c r="X265" s="341"/>
      <c r="Y265" s="341"/>
      <c r="Z265" s="341"/>
    </row>
    <row r="266" ht="15.75" customHeight="1" spans="1:26">
      <c r="A266" s="341"/>
      <c r="B266" s="450" t="s">
        <v>596</v>
      </c>
      <c r="C266" s="451"/>
      <c r="D266" s="452"/>
      <c r="E266" s="452"/>
      <c r="F266" s="453"/>
      <c r="G266" s="341"/>
      <c r="H266" s="341"/>
      <c r="I266" s="341"/>
      <c r="J266" s="341"/>
      <c r="K266" s="341"/>
      <c r="L266" s="341"/>
      <c r="M266" s="341"/>
      <c r="N266" s="341"/>
      <c r="O266" s="341">
        <v>1</v>
      </c>
      <c r="P266" s="341">
        <v>20</v>
      </c>
      <c r="Q266" s="341"/>
      <c r="R266" s="341"/>
      <c r="S266" s="341"/>
      <c r="T266" s="341"/>
      <c r="U266" s="341"/>
      <c r="V266" s="341"/>
      <c r="W266" s="341"/>
      <c r="X266" s="341"/>
      <c r="Y266" s="341"/>
      <c r="Z266" s="341"/>
    </row>
    <row r="267" ht="15.75" customHeight="1"/>
    <row r="268" ht="15.75" customHeight="1" spans="2:6">
      <c r="B268" s="423"/>
      <c r="C268" s="428" t="s">
        <v>597</v>
      </c>
      <c r="D268" s="424"/>
      <c r="E268" s="424"/>
      <c r="F268" s="429"/>
    </row>
    <row r="269" ht="15.75" customHeight="1" spans="2:6">
      <c r="B269" s="357"/>
      <c r="C269" s="363"/>
      <c r="D269" s="341"/>
      <c r="E269" s="341"/>
      <c r="F269" s="356"/>
    </row>
    <row r="270" ht="15.75" customHeight="1" spans="2:6">
      <c r="B270" s="357"/>
      <c r="C270" s="420" t="s">
        <v>289</v>
      </c>
      <c r="D270" s="421"/>
      <c r="E270" s="422"/>
      <c r="F270" s="356"/>
    </row>
    <row r="271" ht="15.75" customHeight="1" spans="2:6">
      <c r="B271" s="357"/>
      <c r="C271" s="363"/>
      <c r="D271" s="341"/>
      <c r="E271" s="341"/>
      <c r="F271" s="356"/>
    </row>
    <row r="272" ht="15.75" customHeight="1" spans="2:6">
      <c r="B272" s="367"/>
      <c r="C272" s="368" t="s">
        <v>290</v>
      </c>
      <c r="D272" s="831" t="s">
        <v>230</v>
      </c>
      <c r="E272" s="369" t="s">
        <v>229</v>
      </c>
      <c r="F272" s="356"/>
    </row>
    <row r="273" ht="14.5" spans="2:6">
      <c r="B273" s="367"/>
      <c r="C273" s="370">
        <v>1</v>
      </c>
      <c r="D273" s="832" t="s">
        <v>316</v>
      </c>
      <c r="E273" s="372" t="s">
        <v>527</v>
      </c>
      <c r="F273" s="356"/>
    </row>
    <row r="274" ht="14.5" spans="2:6">
      <c r="B274" s="367"/>
      <c r="C274" s="370">
        <v>4</v>
      </c>
      <c r="D274" s="832" t="s">
        <v>295</v>
      </c>
      <c r="E274" s="373"/>
      <c r="F274" s="356"/>
    </row>
    <row r="275" ht="14" spans="2:6">
      <c r="B275" s="454"/>
      <c r="C275" s="455"/>
      <c r="D275" s="455"/>
      <c r="E275" s="455"/>
      <c r="F275" s="456"/>
    </row>
    <row r="276" ht="14"/>
    <row r="277" ht="14"/>
    <row r="278" ht="14"/>
    <row r="279" ht="20" spans="2:16">
      <c r="B279" s="423"/>
      <c r="C279" s="428" t="s">
        <v>598</v>
      </c>
      <c r="D279" s="424"/>
      <c r="E279" s="424"/>
      <c r="F279" s="424"/>
      <c r="O279" s="340">
        <v>2</v>
      </c>
      <c r="P279" s="340">
        <v>21</v>
      </c>
    </row>
    <row r="280" ht="15.5" spans="2:6">
      <c r="B280" s="357"/>
      <c r="C280" s="363"/>
      <c r="D280" s="341"/>
      <c r="E280" s="341"/>
      <c r="F280" s="356"/>
    </row>
    <row r="281" ht="15.5" spans="2:6">
      <c r="B281" s="357"/>
      <c r="C281" s="420" t="s">
        <v>289</v>
      </c>
      <c r="D281" s="421"/>
      <c r="E281" s="422"/>
      <c r="F281" s="356"/>
    </row>
    <row r="282" ht="15.5" spans="2:6">
      <c r="B282" s="357"/>
      <c r="C282" s="363"/>
      <c r="D282" s="341"/>
      <c r="E282" s="341"/>
      <c r="F282" s="356"/>
    </row>
    <row r="283" ht="31" spans="2:6">
      <c r="B283" s="367"/>
      <c r="C283" s="368" t="s">
        <v>290</v>
      </c>
      <c r="D283" s="831" t="s">
        <v>230</v>
      </c>
      <c r="E283" s="369" t="s">
        <v>229</v>
      </c>
      <c r="F283" s="356"/>
    </row>
    <row r="284" ht="14.5" spans="2:6">
      <c r="B284" s="367"/>
      <c r="C284" s="370">
        <v>1</v>
      </c>
      <c r="D284" s="832" t="s">
        <v>316</v>
      </c>
      <c r="E284" s="372" t="s">
        <v>527</v>
      </c>
      <c r="F284" s="356"/>
    </row>
    <row r="285" ht="14.5" spans="2:6">
      <c r="B285" s="367"/>
      <c r="C285" s="370">
        <v>4</v>
      </c>
      <c r="D285" s="832" t="s">
        <v>295</v>
      </c>
      <c r="E285" s="373"/>
      <c r="F285" s="356"/>
    </row>
    <row r="286" ht="14.5" spans="2:6">
      <c r="B286" s="374"/>
      <c r="C286" s="375"/>
      <c r="D286" s="376"/>
      <c r="E286" s="375"/>
      <c r="F286" s="362"/>
    </row>
    <row r="287" ht="14"/>
    <row r="288" ht="14"/>
    <row r="289" ht="15.75" customHeight="1" spans="2:16">
      <c r="B289" s="423"/>
      <c r="C289" s="428" t="s">
        <v>599</v>
      </c>
      <c r="D289" s="424"/>
      <c r="E289" s="424"/>
      <c r="F289" s="429"/>
      <c r="O289" s="340">
        <v>3</v>
      </c>
      <c r="P289" s="340">
        <v>22</v>
      </c>
    </row>
    <row r="290" ht="15.75" customHeight="1" spans="2:6">
      <c r="B290" s="357"/>
      <c r="C290" s="363"/>
      <c r="D290" s="341"/>
      <c r="E290" s="341"/>
      <c r="F290" s="356"/>
    </row>
    <row r="291" ht="15.75" customHeight="1" spans="2:6">
      <c r="B291" s="357"/>
      <c r="C291" s="420" t="s">
        <v>289</v>
      </c>
      <c r="D291" s="421"/>
      <c r="E291" s="422"/>
      <c r="F291" s="356"/>
    </row>
    <row r="292" ht="15.75" customHeight="1" spans="2:6">
      <c r="B292" s="357"/>
      <c r="C292" s="363"/>
      <c r="D292" s="341"/>
      <c r="E292" s="341"/>
      <c r="F292" s="356"/>
    </row>
    <row r="293" ht="15.75" customHeight="1" spans="2:6">
      <c r="B293" s="367"/>
      <c r="C293" s="368" t="s">
        <v>290</v>
      </c>
      <c r="D293" s="831" t="s">
        <v>230</v>
      </c>
      <c r="E293" s="369" t="s">
        <v>229</v>
      </c>
      <c r="F293" s="356"/>
    </row>
    <row r="294" ht="15.75" customHeight="1" spans="2:6">
      <c r="B294" s="367"/>
      <c r="C294" s="370">
        <v>1</v>
      </c>
      <c r="D294" s="832" t="s">
        <v>316</v>
      </c>
      <c r="E294" s="372" t="s">
        <v>527</v>
      </c>
      <c r="F294" s="356"/>
    </row>
    <row r="295" ht="15.75" customHeight="1" spans="2:6">
      <c r="B295" s="367"/>
      <c r="C295" s="370">
        <v>4</v>
      </c>
      <c r="D295" s="832" t="s">
        <v>295</v>
      </c>
      <c r="E295" s="373"/>
      <c r="F295" s="356"/>
    </row>
    <row r="296" ht="15.75" customHeight="1" spans="2:6">
      <c r="B296" s="374"/>
      <c r="C296" s="375"/>
      <c r="D296" s="376"/>
      <c r="E296" s="375"/>
      <c r="F296" s="362"/>
    </row>
    <row r="297" ht="15.75" customHeight="1"/>
    <row r="298" ht="15.75" customHeight="1"/>
    <row r="299" ht="15.75" customHeight="1" spans="1:26">
      <c r="A299" s="341"/>
      <c r="B299" s="423"/>
      <c r="C299" s="428" t="s">
        <v>600</v>
      </c>
      <c r="D299" s="424"/>
      <c r="E299" s="424"/>
      <c r="F299" s="424"/>
      <c r="G299" s="341"/>
      <c r="H299" s="341"/>
      <c r="I299" s="341"/>
      <c r="J299" s="341"/>
      <c r="K299" s="341"/>
      <c r="L299" s="341"/>
      <c r="M299" s="341"/>
      <c r="N299" s="341"/>
      <c r="O299" s="341">
        <v>4</v>
      </c>
      <c r="P299" s="341">
        <v>23</v>
      </c>
      <c r="Q299" s="341"/>
      <c r="R299" s="341"/>
      <c r="S299" s="341"/>
      <c r="T299" s="341"/>
      <c r="U299" s="341"/>
      <c r="V299" s="341"/>
      <c r="W299" s="341"/>
      <c r="X299" s="341"/>
      <c r="Y299" s="341"/>
      <c r="Z299" s="341"/>
    </row>
    <row r="300" ht="15.75" customHeight="1" spans="1:26">
      <c r="A300" s="341"/>
      <c r="B300" s="357"/>
      <c r="C300" s="363"/>
      <c r="D300" s="341"/>
      <c r="E300" s="341"/>
      <c r="F300" s="356"/>
      <c r="G300" s="341"/>
      <c r="H300" s="341"/>
      <c r="I300" s="341"/>
      <c r="J300" s="341"/>
      <c r="K300" s="341"/>
      <c r="L300" s="341"/>
      <c r="M300" s="341"/>
      <c r="N300" s="341"/>
      <c r="O300" s="341"/>
      <c r="P300" s="341"/>
      <c r="Q300" s="341"/>
      <c r="R300" s="341"/>
      <c r="S300" s="341"/>
      <c r="T300" s="341"/>
      <c r="U300" s="341"/>
      <c r="V300" s="341"/>
      <c r="W300" s="341"/>
      <c r="X300" s="341"/>
      <c r="Y300" s="341"/>
      <c r="Z300" s="341"/>
    </row>
    <row r="301" ht="21.75" customHeight="1" spans="1:26">
      <c r="A301" s="341"/>
      <c r="B301" s="357"/>
      <c r="C301" s="420" t="s">
        <v>289</v>
      </c>
      <c r="D301" s="421"/>
      <c r="E301" s="422"/>
      <c r="F301" s="356"/>
      <c r="G301" s="341"/>
      <c r="H301" s="341"/>
      <c r="I301" s="341"/>
      <c r="J301" s="341"/>
      <c r="K301" s="341"/>
      <c r="L301" s="341"/>
      <c r="M301" s="341"/>
      <c r="N301" s="341"/>
      <c r="O301" s="341"/>
      <c r="P301" s="341"/>
      <c r="Q301" s="341"/>
      <c r="R301" s="341"/>
      <c r="S301" s="341"/>
      <c r="T301" s="341"/>
      <c r="U301" s="341"/>
      <c r="V301" s="341"/>
      <c r="W301" s="341"/>
      <c r="X301" s="341"/>
      <c r="Y301" s="341"/>
      <c r="Z301" s="341"/>
    </row>
    <row r="302" ht="15.75" customHeight="1" spans="1:26">
      <c r="A302" s="341"/>
      <c r="B302" s="357"/>
      <c r="C302" s="363"/>
      <c r="D302" s="341"/>
      <c r="E302" s="341"/>
      <c r="F302" s="356"/>
      <c r="G302" s="341"/>
      <c r="H302" s="341"/>
      <c r="I302" s="341"/>
      <c r="J302" s="341"/>
      <c r="K302" s="341"/>
      <c r="L302" s="341"/>
      <c r="M302" s="341"/>
      <c r="N302" s="341"/>
      <c r="O302" s="341"/>
      <c r="P302" s="341"/>
      <c r="Q302" s="341"/>
      <c r="R302" s="341"/>
      <c r="S302" s="341"/>
      <c r="T302" s="341"/>
      <c r="U302" s="341"/>
      <c r="V302" s="341"/>
      <c r="W302" s="341"/>
      <c r="X302" s="341"/>
      <c r="Y302" s="341"/>
      <c r="Z302" s="341"/>
    </row>
    <row r="303" ht="15.75" customHeight="1" spans="1:26">
      <c r="A303" s="341"/>
      <c r="B303" s="367"/>
      <c r="C303" s="368" t="s">
        <v>290</v>
      </c>
      <c r="D303" s="831" t="s">
        <v>230</v>
      </c>
      <c r="E303" s="369" t="s">
        <v>229</v>
      </c>
      <c r="F303" s="356"/>
      <c r="G303" s="341"/>
      <c r="H303" s="341"/>
      <c r="I303" s="341"/>
      <c r="J303" s="341"/>
      <c r="K303" s="341"/>
      <c r="L303" s="341"/>
      <c r="M303" s="341"/>
      <c r="N303" s="341"/>
      <c r="O303" s="341"/>
      <c r="P303" s="341"/>
      <c r="Q303" s="341"/>
      <c r="R303" s="341"/>
      <c r="S303" s="341"/>
      <c r="T303" s="341"/>
      <c r="U303" s="341"/>
      <c r="V303" s="341"/>
      <c r="W303" s="341"/>
      <c r="X303" s="341"/>
      <c r="Y303" s="341"/>
      <c r="Z303" s="341"/>
    </row>
    <row r="304" ht="24.75" customHeight="1" spans="1:26">
      <c r="A304" s="341"/>
      <c r="B304" s="367"/>
      <c r="C304" s="370">
        <v>1</v>
      </c>
      <c r="D304" s="832" t="s">
        <v>316</v>
      </c>
      <c r="E304" s="372" t="s">
        <v>527</v>
      </c>
      <c r="F304" s="356"/>
      <c r="G304" s="341"/>
      <c r="H304" s="341"/>
      <c r="I304" s="341"/>
      <c r="J304" s="341"/>
      <c r="K304" s="341"/>
      <c r="L304" s="341"/>
      <c r="M304" s="341"/>
      <c r="N304" s="341"/>
      <c r="O304" s="341"/>
      <c r="P304" s="341"/>
      <c r="Q304" s="341"/>
      <c r="R304" s="341"/>
      <c r="S304" s="341"/>
      <c r="T304" s="341"/>
      <c r="U304" s="341"/>
      <c r="V304" s="341"/>
      <c r="W304" s="341"/>
      <c r="X304" s="341"/>
      <c r="Y304" s="341"/>
      <c r="Z304" s="341"/>
    </row>
    <row r="305" ht="24.75" customHeight="1" spans="1:26">
      <c r="A305" s="341"/>
      <c r="B305" s="367"/>
      <c r="C305" s="370">
        <v>4</v>
      </c>
      <c r="D305" s="832" t="s">
        <v>295</v>
      </c>
      <c r="E305" s="373"/>
      <c r="F305" s="356"/>
      <c r="G305" s="341"/>
      <c r="H305" s="341"/>
      <c r="I305" s="341"/>
      <c r="J305" s="341"/>
      <c r="K305" s="341"/>
      <c r="L305" s="341"/>
      <c r="M305" s="341"/>
      <c r="N305" s="341"/>
      <c r="O305" s="341"/>
      <c r="P305" s="341"/>
      <c r="Q305" s="341"/>
      <c r="R305" s="341"/>
      <c r="S305" s="341"/>
      <c r="T305" s="341"/>
      <c r="U305" s="341"/>
      <c r="V305" s="341"/>
      <c r="W305" s="341"/>
      <c r="X305" s="341"/>
      <c r="Y305" s="341"/>
      <c r="Z305" s="341"/>
    </row>
    <row r="306" ht="15.75" customHeight="1" spans="1:26">
      <c r="A306" s="341"/>
      <c r="B306" s="374"/>
      <c r="C306" s="375"/>
      <c r="D306" s="376"/>
      <c r="E306" s="375"/>
      <c r="F306" s="362"/>
      <c r="G306" s="341"/>
      <c r="H306" s="341"/>
      <c r="I306" s="341"/>
      <c r="J306" s="341"/>
      <c r="K306" s="341"/>
      <c r="L306" s="341"/>
      <c r="M306" s="341"/>
      <c r="N306" s="341"/>
      <c r="O306" s="341"/>
      <c r="P306" s="341"/>
      <c r="Q306" s="341"/>
      <c r="R306" s="341"/>
      <c r="S306" s="341"/>
      <c r="T306" s="341"/>
      <c r="U306" s="341"/>
      <c r="V306" s="341"/>
      <c r="W306" s="341"/>
      <c r="X306" s="341"/>
      <c r="Y306" s="341"/>
      <c r="Z306" s="341"/>
    </row>
    <row r="307" ht="15.75" customHeight="1"/>
    <row r="308" ht="15.75" customHeight="1" spans="1:26">
      <c r="A308" s="341"/>
      <c r="B308" s="423"/>
      <c r="C308" s="428" t="s">
        <v>601</v>
      </c>
      <c r="D308" s="424"/>
      <c r="E308" s="424"/>
      <c r="F308" s="424"/>
      <c r="G308" s="341"/>
      <c r="H308" s="341"/>
      <c r="I308" s="341"/>
      <c r="J308" s="341"/>
      <c r="K308" s="341"/>
      <c r="L308" s="341"/>
      <c r="M308" s="341"/>
      <c r="N308" s="341"/>
      <c r="O308" s="341">
        <v>5</v>
      </c>
      <c r="P308" s="341">
        <v>24</v>
      </c>
      <c r="Q308" s="341"/>
      <c r="R308" s="341"/>
      <c r="S308" s="341"/>
      <c r="T308" s="341"/>
      <c r="U308" s="341"/>
      <c r="V308" s="341"/>
      <c r="W308" s="341"/>
      <c r="X308" s="341"/>
      <c r="Y308" s="341"/>
      <c r="Z308" s="341"/>
    </row>
    <row r="309" ht="15.75" customHeight="1" spans="1:26">
      <c r="A309" s="341"/>
      <c r="B309" s="357"/>
      <c r="C309" s="363"/>
      <c r="D309" s="341"/>
      <c r="E309" s="341"/>
      <c r="F309" s="356"/>
      <c r="G309" s="341"/>
      <c r="H309" s="341"/>
      <c r="I309" s="341"/>
      <c r="J309" s="341"/>
      <c r="K309" s="341"/>
      <c r="L309" s="341"/>
      <c r="M309" s="341"/>
      <c r="N309" s="341"/>
      <c r="O309" s="341"/>
      <c r="P309" s="341"/>
      <c r="Q309" s="341"/>
      <c r="R309" s="341"/>
      <c r="S309" s="341"/>
      <c r="T309" s="341"/>
      <c r="U309" s="341"/>
      <c r="V309" s="341"/>
      <c r="W309" s="341"/>
      <c r="X309" s="341"/>
      <c r="Y309" s="341"/>
      <c r="Z309" s="341"/>
    </row>
    <row r="310" ht="21.75" customHeight="1" spans="1:26">
      <c r="A310" s="341"/>
      <c r="B310" s="357"/>
      <c r="C310" s="420" t="s">
        <v>289</v>
      </c>
      <c r="D310" s="421"/>
      <c r="E310" s="422"/>
      <c r="F310" s="356"/>
      <c r="G310" s="341"/>
      <c r="H310" s="341"/>
      <c r="I310" s="341"/>
      <c r="J310" s="341"/>
      <c r="K310" s="341"/>
      <c r="L310" s="341"/>
      <c r="M310" s="341"/>
      <c r="N310" s="341"/>
      <c r="O310" s="341"/>
      <c r="P310" s="341"/>
      <c r="Q310" s="341"/>
      <c r="R310" s="341"/>
      <c r="S310" s="341"/>
      <c r="T310" s="341"/>
      <c r="U310" s="341"/>
      <c r="V310" s="341"/>
      <c r="W310" s="341"/>
      <c r="X310" s="341"/>
      <c r="Y310" s="341"/>
      <c r="Z310" s="341"/>
    </row>
    <row r="311" ht="15.75" customHeight="1" spans="1:26">
      <c r="A311" s="341"/>
      <c r="B311" s="357"/>
      <c r="C311" s="363"/>
      <c r="D311" s="341"/>
      <c r="E311" s="341"/>
      <c r="F311" s="356"/>
      <c r="G311" s="341"/>
      <c r="H311" s="341"/>
      <c r="I311" s="341"/>
      <c r="J311" s="341"/>
      <c r="K311" s="341"/>
      <c r="L311" s="341"/>
      <c r="M311" s="341"/>
      <c r="N311" s="341"/>
      <c r="O311" s="341"/>
      <c r="P311" s="341"/>
      <c r="Q311" s="341"/>
      <c r="R311" s="341"/>
      <c r="S311" s="341"/>
      <c r="T311" s="341"/>
      <c r="U311" s="341"/>
      <c r="V311" s="341"/>
      <c r="W311" s="341"/>
      <c r="X311" s="341"/>
      <c r="Y311" s="341"/>
      <c r="Z311" s="341"/>
    </row>
    <row r="312" ht="15.75" customHeight="1" spans="1:26">
      <c r="A312" s="341"/>
      <c r="B312" s="367"/>
      <c r="C312" s="368" t="s">
        <v>290</v>
      </c>
      <c r="D312" s="831" t="s">
        <v>230</v>
      </c>
      <c r="E312" s="369" t="s">
        <v>229</v>
      </c>
      <c r="F312" s="356"/>
      <c r="G312" s="341"/>
      <c r="H312" s="341"/>
      <c r="I312" s="341"/>
      <c r="J312" s="341"/>
      <c r="K312" s="341"/>
      <c r="L312" s="341"/>
      <c r="M312" s="341"/>
      <c r="N312" s="341"/>
      <c r="O312" s="341"/>
      <c r="P312" s="341"/>
      <c r="Q312" s="341"/>
      <c r="R312" s="341"/>
      <c r="S312" s="341"/>
      <c r="T312" s="341"/>
      <c r="U312" s="341"/>
      <c r="V312" s="341"/>
      <c r="W312" s="341"/>
      <c r="X312" s="341"/>
      <c r="Y312" s="341"/>
      <c r="Z312" s="341"/>
    </row>
    <row r="313" ht="24.75" customHeight="1" spans="1:26">
      <c r="A313" s="341"/>
      <c r="B313" s="367"/>
      <c r="C313" s="370">
        <v>1</v>
      </c>
      <c r="D313" s="832" t="s">
        <v>316</v>
      </c>
      <c r="E313" s="372" t="s">
        <v>527</v>
      </c>
      <c r="F313" s="356"/>
      <c r="G313" s="341"/>
      <c r="H313" s="341"/>
      <c r="I313" s="341"/>
      <c r="J313" s="341"/>
      <c r="K313" s="341"/>
      <c r="L313" s="341"/>
      <c r="M313" s="341"/>
      <c r="N313" s="341"/>
      <c r="O313" s="341"/>
      <c r="P313" s="341"/>
      <c r="Q313" s="341"/>
      <c r="R313" s="341"/>
      <c r="S313" s="341"/>
      <c r="T313" s="341"/>
      <c r="U313" s="341"/>
      <c r="V313" s="341"/>
      <c r="W313" s="341"/>
      <c r="X313" s="341"/>
      <c r="Y313" s="341"/>
      <c r="Z313" s="341"/>
    </row>
    <row r="314" ht="24.75" customHeight="1" spans="1:26">
      <c r="A314" s="341"/>
      <c r="B314" s="367"/>
      <c r="C314" s="370">
        <v>4</v>
      </c>
      <c r="D314" s="832" t="s">
        <v>295</v>
      </c>
      <c r="E314" s="373"/>
      <c r="F314" s="356"/>
      <c r="G314" s="341"/>
      <c r="H314" s="341"/>
      <c r="I314" s="341"/>
      <c r="J314" s="341"/>
      <c r="K314" s="341"/>
      <c r="L314" s="341"/>
      <c r="M314" s="341"/>
      <c r="N314" s="341"/>
      <c r="O314" s="341"/>
      <c r="P314" s="341"/>
      <c r="Q314" s="341"/>
      <c r="R314" s="341"/>
      <c r="S314" s="341"/>
      <c r="T314" s="341"/>
      <c r="U314" s="341"/>
      <c r="V314" s="341"/>
      <c r="W314" s="341"/>
      <c r="X314" s="341"/>
      <c r="Y314" s="341"/>
      <c r="Z314" s="341"/>
    </row>
    <row r="315" ht="15.75" customHeight="1" spans="1:26">
      <c r="A315" s="341"/>
      <c r="B315" s="374"/>
      <c r="C315" s="375"/>
      <c r="D315" s="376"/>
      <c r="E315" s="375"/>
      <c r="F315" s="362"/>
      <c r="G315" s="341"/>
      <c r="H315" s="341"/>
      <c r="I315" s="341"/>
      <c r="J315" s="341"/>
      <c r="K315" s="341"/>
      <c r="L315" s="341"/>
      <c r="M315" s="341"/>
      <c r="N315" s="341"/>
      <c r="O315" s="341"/>
      <c r="P315" s="341"/>
      <c r="Q315" s="341"/>
      <c r="R315" s="341"/>
      <c r="S315" s="341"/>
      <c r="T315" s="341"/>
      <c r="U315" s="341"/>
      <c r="V315" s="341"/>
      <c r="W315" s="341"/>
      <c r="X315" s="341"/>
      <c r="Y315" s="341"/>
      <c r="Z315" s="341"/>
    </row>
    <row r="316" ht="15.75" customHeight="1" spans="1:26">
      <c r="A316" s="341"/>
      <c r="B316" s="341"/>
      <c r="C316" s="341"/>
      <c r="D316" s="341"/>
      <c r="E316" s="341"/>
      <c r="F316" s="341"/>
      <c r="G316" s="341"/>
      <c r="H316" s="341"/>
      <c r="I316" s="341"/>
      <c r="J316" s="341"/>
      <c r="K316" s="341"/>
      <c r="L316" s="341"/>
      <c r="M316" s="341"/>
      <c r="N316" s="341"/>
      <c r="O316" s="341"/>
      <c r="P316" s="341"/>
      <c r="Q316" s="341"/>
      <c r="R316" s="341"/>
      <c r="S316" s="341"/>
      <c r="T316" s="341"/>
      <c r="U316" s="341"/>
      <c r="V316" s="341"/>
      <c r="W316" s="341"/>
      <c r="X316" s="341"/>
      <c r="Y316" s="341"/>
      <c r="Z316" s="341"/>
    </row>
    <row r="317" ht="15.75" customHeight="1" spans="1:26">
      <c r="A317" s="341"/>
      <c r="B317" s="341"/>
      <c r="C317" s="341"/>
      <c r="D317" s="341"/>
      <c r="E317" s="341"/>
      <c r="F317" s="341"/>
      <c r="G317" s="341"/>
      <c r="H317" s="341"/>
      <c r="I317" s="341"/>
      <c r="J317" s="341"/>
      <c r="K317" s="341"/>
      <c r="L317" s="341"/>
      <c r="M317" s="341"/>
      <c r="N317" s="341"/>
      <c r="O317" s="341"/>
      <c r="P317" s="341"/>
      <c r="Q317" s="341"/>
      <c r="R317" s="341"/>
      <c r="S317" s="341"/>
      <c r="T317" s="341"/>
      <c r="U317" s="341"/>
      <c r="V317" s="341"/>
      <c r="W317" s="341"/>
      <c r="X317" s="341"/>
      <c r="Y317" s="341"/>
      <c r="Z317" s="341"/>
    </row>
    <row r="318" ht="15.75" customHeight="1"/>
    <row r="319" ht="15.75" customHeight="1"/>
    <row r="320" ht="15.75" customHeight="1" spans="1:26">
      <c r="A320" s="341"/>
      <c r="B320" s="457"/>
      <c r="C320" s="428" t="s">
        <v>602</v>
      </c>
      <c r="D320" s="458"/>
      <c r="E320" s="458"/>
      <c r="F320" s="459"/>
      <c r="G320" s="341"/>
      <c r="H320" s="341"/>
      <c r="I320" s="341"/>
      <c r="J320" s="341"/>
      <c r="K320" s="341"/>
      <c r="L320" s="341"/>
      <c r="M320" s="341"/>
      <c r="N320" s="341"/>
      <c r="O320" s="341">
        <v>6</v>
      </c>
      <c r="P320" s="341">
        <v>25</v>
      </c>
      <c r="Q320" s="341"/>
      <c r="R320" s="341"/>
      <c r="S320" s="341"/>
      <c r="T320" s="341"/>
      <c r="U320" s="341"/>
      <c r="V320" s="341"/>
      <c r="W320" s="341"/>
      <c r="X320" s="341"/>
      <c r="Y320" s="341"/>
      <c r="Z320" s="341"/>
    </row>
    <row r="321" ht="15.75" customHeight="1" spans="2:6">
      <c r="B321" s="460"/>
      <c r="F321" s="461"/>
    </row>
    <row r="322" ht="15.75" customHeight="1" spans="1:26">
      <c r="A322" s="341"/>
      <c r="B322" s="357"/>
      <c r="C322" s="363"/>
      <c r="D322" s="341"/>
      <c r="E322" s="341"/>
      <c r="F322" s="356"/>
      <c r="G322" s="341"/>
      <c r="H322" s="341"/>
      <c r="I322" s="341"/>
      <c r="J322" s="341"/>
      <c r="K322" s="341"/>
      <c r="L322" s="341"/>
      <c r="M322" s="341"/>
      <c r="N322" s="341"/>
      <c r="O322" s="341"/>
      <c r="P322" s="341"/>
      <c r="Q322" s="341"/>
      <c r="R322" s="341"/>
      <c r="S322" s="341"/>
      <c r="T322" s="341"/>
      <c r="U322" s="341"/>
      <c r="V322" s="341"/>
      <c r="W322" s="341"/>
      <c r="X322" s="341"/>
      <c r="Y322" s="341"/>
      <c r="Z322" s="341"/>
    </row>
    <row r="323" ht="21.75" customHeight="1" spans="1:26">
      <c r="A323" s="341"/>
      <c r="B323" s="357"/>
      <c r="C323" s="420" t="s">
        <v>289</v>
      </c>
      <c r="D323" s="421"/>
      <c r="E323" s="422"/>
      <c r="F323" s="356"/>
      <c r="G323" s="341"/>
      <c r="H323" s="341"/>
      <c r="I323" s="341"/>
      <c r="J323" s="341"/>
      <c r="K323" s="341"/>
      <c r="L323" s="341"/>
      <c r="M323" s="341"/>
      <c r="N323" s="341"/>
      <c r="O323" s="341"/>
      <c r="P323" s="341"/>
      <c r="Q323" s="341"/>
      <c r="R323" s="341"/>
      <c r="S323" s="341"/>
      <c r="T323" s="341"/>
      <c r="U323" s="341"/>
      <c r="V323" s="341"/>
      <c r="W323" s="341"/>
      <c r="X323" s="341"/>
      <c r="Y323" s="341"/>
      <c r="Z323" s="341"/>
    </row>
    <row r="324" ht="15.75" customHeight="1" spans="1:26">
      <c r="A324" s="341"/>
      <c r="B324" s="357"/>
      <c r="C324" s="363"/>
      <c r="D324" s="341"/>
      <c r="E324" s="341"/>
      <c r="F324" s="356"/>
      <c r="G324" s="341"/>
      <c r="H324" s="341"/>
      <c r="I324" s="341"/>
      <c r="J324" s="341"/>
      <c r="K324" s="341"/>
      <c r="L324" s="341"/>
      <c r="M324" s="341"/>
      <c r="N324" s="341"/>
      <c r="O324" s="341"/>
      <c r="P324" s="341"/>
      <c r="Q324" s="341"/>
      <c r="R324" s="341"/>
      <c r="S324" s="341"/>
      <c r="T324" s="341"/>
      <c r="U324" s="341"/>
      <c r="V324" s="341"/>
      <c r="W324" s="341"/>
      <c r="X324" s="341"/>
      <c r="Y324" s="341"/>
      <c r="Z324" s="341"/>
    </row>
    <row r="325" ht="15.75" customHeight="1" spans="1:26">
      <c r="A325" s="341"/>
      <c r="B325" s="367"/>
      <c r="C325" s="368" t="s">
        <v>290</v>
      </c>
      <c r="D325" s="831" t="s">
        <v>230</v>
      </c>
      <c r="E325" s="369" t="s">
        <v>229</v>
      </c>
      <c r="F325" s="356"/>
      <c r="G325" s="341"/>
      <c r="H325" s="341"/>
      <c r="I325" s="341"/>
      <c r="J325" s="341"/>
      <c r="K325" s="341"/>
      <c r="L325" s="341"/>
      <c r="M325" s="341"/>
      <c r="N325" s="341"/>
      <c r="O325" s="341"/>
      <c r="P325" s="341"/>
      <c r="Q325" s="341"/>
      <c r="R325" s="341"/>
      <c r="S325" s="341"/>
      <c r="T325" s="341"/>
      <c r="U325" s="341"/>
      <c r="V325" s="341"/>
      <c r="W325" s="341"/>
      <c r="X325" s="341"/>
      <c r="Y325" s="341"/>
      <c r="Z325" s="341"/>
    </row>
    <row r="326" ht="24.75" customHeight="1" spans="1:26">
      <c r="A326" s="341"/>
      <c r="B326" s="367"/>
      <c r="C326" s="370">
        <v>1</v>
      </c>
      <c r="D326" s="832" t="s">
        <v>316</v>
      </c>
      <c r="E326" s="372" t="s">
        <v>527</v>
      </c>
      <c r="F326" s="356"/>
      <c r="G326" s="341"/>
      <c r="H326" s="341"/>
      <c r="I326" s="341"/>
      <c r="J326" s="341"/>
      <c r="K326" s="341"/>
      <c r="L326" s="341"/>
      <c r="M326" s="341"/>
      <c r="N326" s="341"/>
      <c r="O326" s="341"/>
      <c r="P326" s="341"/>
      <c r="Q326" s="341"/>
      <c r="R326" s="341"/>
      <c r="S326" s="341"/>
      <c r="T326" s="341"/>
      <c r="U326" s="341"/>
      <c r="V326" s="341"/>
      <c r="W326" s="341"/>
      <c r="X326" s="341"/>
      <c r="Y326" s="341"/>
      <c r="Z326" s="341"/>
    </row>
    <row r="327" ht="24.75" customHeight="1" spans="1:26">
      <c r="A327" s="341"/>
      <c r="B327" s="367"/>
      <c r="C327" s="370">
        <v>4</v>
      </c>
      <c r="D327" s="832" t="s">
        <v>295</v>
      </c>
      <c r="E327" s="373"/>
      <c r="F327" s="356"/>
      <c r="G327" s="341"/>
      <c r="H327" s="341"/>
      <c r="I327" s="341"/>
      <c r="J327" s="341"/>
      <c r="K327" s="341"/>
      <c r="L327" s="341"/>
      <c r="M327" s="341"/>
      <c r="N327" s="341"/>
      <c r="O327" s="341"/>
      <c r="P327" s="341"/>
      <c r="Q327" s="341"/>
      <c r="R327" s="341"/>
      <c r="S327" s="341"/>
      <c r="T327" s="341"/>
      <c r="U327" s="341"/>
      <c r="V327" s="341"/>
      <c r="W327" s="341"/>
      <c r="X327" s="341"/>
      <c r="Y327" s="341"/>
      <c r="Z327" s="341"/>
    </row>
    <row r="328" ht="15.75" customHeight="1" spans="1:26">
      <c r="A328" s="341"/>
      <c r="B328" s="374"/>
      <c r="C328" s="375"/>
      <c r="D328" s="376"/>
      <c r="E328" s="375"/>
      <c r="F328" s="362"/>
      <c r="G328" s="341"/>
      <c r="H328" s="341"/>
      <c r="I328" s="341"/>
      <c r="J328" s="341"/>
      <c r="K328" s="341"/>
      <c r="L328" s="341"/>
      <c r="M328" s="341"/>
      <c r="N328" s="341"/>
      <c r="O328" s="341"/>
      <c r="P328" s="341"/>
      <c r="Q328" s="341"/>
      <c r="R328" s="341"/>
      <c r="S328" s="341"/>
      <c r="T328" s="341"/>
      <c r="U328" s="341"/>
      <c r="V328" s="341"/>
      <c r="W328" s="341"/>
      <c r="X328" s="341"/>
      <c r="Y328" s="341"/>
      <c r="Z328" s="341"/>
    </row>
    <row r="329" ht="15.75" customHeight="1"/>
    <row r="330" ht="15.75" customHeight="1" spans="1:26">
      <c r="A330" s="341"/>
      <c r="B330" s="423"/>
      <c r="C330" s="428" t="s">
        <v>603</v>
      </c>
      <c r="D330" s="424"/>
      <c r="E330" s="424"/>
      <c r="F330" s="429"/>
      <c r="G330" s="341"/>
      <c r="H330" s="341"/>
      <c r="I330" s="341"/>
      <c r="J330" s="341"/>
      <c r="K330" s="341"/>
      <c r="L330" s="341"/>
      <c r="M330" s="341"/>
      <c r="N330" s="341"/>
      <c r="O330" s="341">
        <v>7</v>
      </c>
      <c r="P330" s="341">
        <v>26</v>
      </c>
      <c r="Q330" s="341"/>
      <c r="R330" s="341"/>
      <c r="S330" s="341"/>
      <c r="T330" s="341"/>
      <c r="U330" s="341"/>
      <c r="V330" s="341"/>
      <c r="W330" s="341"/>
      <c r="X330" s="341"/>
      <c r="Y330" s="341"/>
      <c r="Z330" s="341"/>
    </row>
    <row r="331" ht="15.75" customHeight="1" spans="1:26">
      <c r="A331" s="341"/>
      <c r="B331" s="357"/>
      <c r="C331" s="363"/>
      <c r="D331" s="341"/>
      <c r="E331" s="341"/>
      <c r="F331" s="356"/>
      <c r="G331" s="341"/>
      <c r="H331" s="341"/>
      <c r="I331" s="341"/>
      <c r="J331" s="341"/>
      <c r="K331" s="341"/>
      <c r="L331" s="341"/>
      <c r="M331" s="341"/>
      <c r="N331" s="341"/>
      <c r="O331" s="341"/>
      <c r="P331" s="341"/>
      <c r="Q331" s="341"/>
      <c r="R331" s="341"/>
      <c r="S331" s="341"/>
      <c r="T331" s="341"/>
      <c r="U331" s="341"/>
      <c r="V331" s="341"/>
      <c r="W331" s="341"/>
      <c r="X331" s="341"/>
      <c r="Y331" s="341"/>
      <c r="Z331" s="341"/>
    </row>
    <row r="332" ht="21.75" customHeight="1" spans="1:26">
      <c r="A332" s="341"/>
      <c r="B332" s="357"/>
      <c r="C332" s="420" t="s">
        <v>289</v>
      </c>
      <c r="D332" s="421"/>
      <c r="E332" s="422"/>
      <c r="F332" s="356"/>
      <c r="G332" s="341"/>
      <c r="H332" s="341"/>
      <c r="I332" s="341"/>
      <c r="J332" s="341"/>
      <c r="K332" s="341"/>
      <c r="L332" s="341"/>
      <c r="M332" s="341"/>
      <c r="N332" s="341"/>
      <c r="O332" s="341"/>
      <c r="P332" s="341"/>
      <c r="Q332" s="341"/>
      <c r="R332" s="341"/>
      <c r="S332" s="341"/>
      <c r="T332" s="341"/>
      <c r="U332" s="341"/>
      <c r="V332" s="341"/>
      <c r="W332" s="341"/>
      <c r="X332" s="341"/>
      <c r="Y332" s="341"/>
      <c r="Z332" s="341"/>
    </row>
    <row r="333" ht="15.75" customHeight="1" spans="1:26">
      <c r="A333" s="341"/>
      <c r="B333" s="357"/>
      <c r="C333" s="363"/>
      <c r="D333" s="341"/>
      <c r="E333" s="341"/>
      <c r="F333" s="356"/>
      <c r="G333" s="341"/>
      <c r="H333" s="341"/>
      <c r="I333" s="341"/>
      <c r="J333" s="341"/>
      <c r="K333" s="341"/>
      <c r="L333" s="341"/>
      <c r="M333" s="341"/>
      <c r="N333" s="341"/>
      <c r="O333" s="341"/>
      <c r="P333" s="341"/>
      <c r="Q333" s="341"/>
      <c r="R333" s="341"/>
      <c r="S333" s="341"/>
      <c r="T333" s="341"/>
      <c r="U333" s="341"/>
      <c r="V333" s="341"/>
      <c r="W333" s="341"/>
      <c r="X333" s="341"/>
      <c r="Y333" s="341"/>
      <c r="Z333" s="341"/>
    </row>
    <row r="334" ht="15.75" customHeight="1" spans="1:26">
      <c r="A334" s="341"/>
      <c r="B334" s="367"/>
      <c r="C334" s="368" t="s">
        <v>290</v>
      </c>
      <c r="D334" s="831" t="s">
        <v>230</v>
      </c>
      <c r="E334" s="369" t="s">
        <v>229</v>
      </c>
      <c r="F334" s="356"/>
      <c r="G334" s="341"/>
      <c r="H334" s="341"/>
      <c r="I334" s="341"/>
      <c r="J334" s="341"/>
      <c r="K334" s="341"/>
      <c r="L334" s="341"/>
      <c r="M334" s="341"/>
      <c r="N334" s="341"/>
      <c r="O334" s="341"/>
      <c r="P334" s="341"/>
      <c r="Q334" s="341"/>
      <c r="R334" s="341"/>
      <c r="S334" s="341"/>
      <c r="T334" s="341"/>
      <c r="U334" s="341"/>
      <c r="V334" s="341"/>
      <c r="W334" s="341"/>
      <c r="X334" s="341"/>
      <c r="Y334" s="341"/>
      <c r="Z334" s="341"/>
    </row>
    <row r="335" ht="24.75" customHeight="1" spans="1:26">
      <c r="A335" s="341"/>
      <c r="B335" s="367"/>
      <c r="C335" s="370">
        <v>1</v>
      </c>
      <c r="D335" s="832" t="s">
        <v>316</v>
      </c>
      <c r="E335" s="372" t="s">
        <v>527</v>
      </c>
      <c r="F335" s="356"/>
      <c r="G335" s="341"/>
      <c r="H335" s="341"/>
      <c r="I335" s="341"/>
      <c r="J335" s="341"/>
      <c r="K335" s="341"/>
      <c r="L335" s="341"/>
      <c r="M335" s="341"/>
      <c r="N335" s="341"/>
      <c r="O335" s="341"/>
      <c r="P335" s="341"/>
      <c r="Q335" s="341"/>
      <c r="R335" s="341"/>
      <c r="S335" s="341"/>
      <c r="T335" s="341"/>
      <c r="U335" s="341"/>
      <c r="V335" s="341"/>
      <c r="W335" s="341"/>
      <c r="X335" s="341"/>
      <c r="Y335" s="341"/>
      <c r="Z335" s="341"/>
    </row>
    <row r="336" ht="24.75" customHeight="1" spans="1:26">
      <c r="A336" s="341"/>
      <c r="B336" s="367"/>
      <c r="C336" s="370">
        <v>4</v>
      </c>
      <c r="D336" s="832" t="s">
        <v>295</v>
      </c>
      <c r="E336" s="373"/>
      <c r="F336" s="356"/>
      <c r="G336" s="341"/>
      <c r="H336" s="341"/>
      <c r="I336" s="341"/>
      <c r="J336" s="341"/>
      <c r="K336" s="341"/>
      <c r="L336" s="341"/>
      <c r="M336" s="341"/>
      <c r="N336" s="341"/>
      <c r="O336" s="341"/>
      <c r="P336" s="341"/>
      <c r="Q336" s="341"/>
      <c r="R336" s="341"/>
      <c r="S336" s="341"/>
      <c r="T336" s="341"/>
      <c r="U336" s="341"/>
      <c r="V336" s="341"/>
      <c r="W336" s="341"/>
      <c r="X336" s="341"/>
      <c r="Y336" s="341"/>
      <c r="Z336" s="341"/>
    </row>
    <row r="337" ht="15.75" customHeight="1" spans="1:26">
      <c r="A337" s="341"/>
      <c r="B337" s="374"/>
      <c r="C337" s="375"/>
      <c r="D337" s="376"/>
      <c r="E337" s="375"/>
      <c r="F337" s="362"/>
      <c r="G337" s="341"/>
      <c r="H337" s="341"/>
      <c r="I337" s="341"/>
      <c r="J337" s="341"/>
      <c r="K337" s="341"/>
      <c r="L337" s="341"/>
      <c r="M337" s="341"/>
      <c r="N337" s="341"/>
      <c r="O337" s="341"/>
      <c r="P337" s="341"/>
      <c r="Q337" s="341"/>
      <c r="R337" s="341"/>
      <c r="S337" s="341"/>
      <c r="T337" s="341"/>
      <c r="U337" s="341"/>
      <c r="V337" s="341"/>
      <c r="W337" s="341"/>
      <c r="X337" s="341"/>
      <c r="Y337" s="341"/>
      <c r="Z337" s="341"/>
    </row>
    <row r="338" ht="15.75" customHeight="1"/>
    <row r="339" ht="15.75" customHeight="1" spans="1:26">
      <c r="A339" s="341"/>
      <c r="B339" s="423"/>
      <c r="C339" s="428" t="s">
        <v>604</v>
      </c>
      <c r="D339" s="424"/>
      <c r="E339" s="424"/>
      <c r="F339" s="429"/>
      <c r="G339" s="341"/>
      <c r="H339" s="341"/>
      <c r="I339" s="341"/>
      <c r="J339" s="341"/>
      <c r="K339" s="341"/>
      <c r="L339" s="341"/>
      <c r="M339" s="341"/>
      <c r="N339" s="341"/>
      <c r="O339" s="341">
        <v>8</v>
      </c>
      <c r="P339" s="341">
        <v>27</v>
      </c>
      <c r="Q339" s="341"/>
      <c r="R339" s="341"/>
      <c r="S339" s="341"/>
      <c r="T339" s="341"/>
      <c r="U339" s="341"/>
      <c r="V339" s="341"/>
      <c r="W339" s="341"/>
      <c r="X339" s="341"/>
      <c r="Y339" s="341"/>
      <c r="Z339" s="341"/>
    </row>
    <row r="340" ht="15.75" customHeight="1" spans="1:26">
      <c r="A340" s="341"/>
      <c r="B340" s="357"/>
      <c r="C340" s="363"/>
      <c r="D340" s="341"/>
      <c r="E340" s="341"/>
      <c r="F340" s="356"/>
      <c r="G340" s="341"/>
      <c r="H340" s="341"/>
      <c r="I340" s="341"/>
      <c r="J340" s="341"/>
      <c r="K340" s="341"/>
      <c r="L340" s="341"/>
      <c r="M340" s="341"/>
      <c r="N340" s="341"/>
      <c r="O340" s="341"/>
      <c r="P340" s="341"/>
      <c r="Q340" s="341"/>
      <c r="R340" s="341"/>
      <c r="S340" s="341"/>
      <c r="T340" s="341"/>
      <c r="U340" s="341"/>
      <c r="V340" s="341"/>
      <c r="W340" s="341"/>
      <c r="X340" s="341"/>
      <c r="Y340" s="341"/>
      <c r="Z340" s="341"/>
    </row>
    <row r="341" ht="21.75" customHeight="1" spans="1:26">
      <c r="A341" s="341"/>
      <c r="B341" s="357"/>
      <c r="C341" s="420" t="s">
        <v>289</v>
      </c>
      <c r="D341" s="421"/>
      <c r="E341" s="422"/>
      <c r="F341" s="356"/>
      <c r="G341" s="341"/>
      <c r="H341" s="341"/>
      <c r="I341" s="341"/>
      <c r="J341" s="341"/>
      <c r="K341" s="341"/>
      <c r="L341" s="341"/>
      <c r="M341" s="341"/>
      <c r="N341" s="341"/>
      <c r="O341" s="341"/>
      <c r="P341" s="341"/>
      <c r="Q341" s="341"/>
      <c r="R341" s="341"/>
      <c r="S341" s="341"/>
      <c r="T341" s="341"/>
      <c r="U341" s="341"/>
      <c r="V341" s="341"/>
      <c r="W341" s="341"/>
      <c r="X341" s="341"/>
      <c r="Y341" s="341"/>
      <c r="Z341" s="341"/>
    </row>
    <row r="342" ht="15.75" customHeight="1" spans="1:26">
      <c r="A342" s="341"/>
      <c r="B342" s="357"/>
      <c r="C342" s="363"/>
      <c r="D342" s="341"/>
      <c r="E342" s="341"/>
      <c r="F342" s="356"/>
      <c r="G342" s="341"/>
      <c r="H342" s="341"/>
      <c r="I342" s="341"/>
      <c r="J342" s="341"/>
      <c r="K342" s="341"/>
      <c r="L342" s="341"/>
      <c r="M342" s="341"/>
      <c r="N342" s="341"/>
      <c r="O342" s="341"/>
      <c r="P342" s="341"/>
      <c r="Q342" s="341"/>
      <c r="R342" s="341"/>
      <c r="S342" s="341"/>
      <c r="T342" s="341"/>
      <c r="U342" s="341"/>
      <c r="V342" s="341"/>
      <c r="W342" s="341"/>
      <c r="X342" s="341"/>
      <c r="Y342" s="341"/>
      <c r="Z342" s="341"/>
    </row>
    <row r="343" ht="15.75" customHeight="1" spans="1:26">
      <c r="A343" s="341"/>
      <c r="B343" s="367"/>
      <c r="C343" s="368" t="s">
        <v>290</v>
      </c>
      <c r="D343" s="831" t="s">
        <v>230</v>
      </c>
      <c r="E343" s="369" t="s">
        <v>229</v>
      </c>
      <c r="F343" s="356"/>
      <c r="G343" s="341"/>
      <c r="H343" s="341"/>
      <c r="I343" s="341"/>
      <c r="J343" s="341"/>
      <c r="K343" s="341"/>
      <c r="L343" s="341"/>
      <c r="M343" s="341"/>
      <c r="N343" s="341"/>
      <c r="O343" s="341"/>
      <c r="P343" s="341"/>
      <c r="Q343" s="341"/>
      <c r="R343" s="341"/>
      <c r="S343" s="341"/>
      <c r="T343" s="341"/>
      <c r="U343" s="341"/>
      <c r="V343" s="341"/>
      <c r="W343" s="341"/>
      <c r="X343" s="341"/>
      <c r="Y343" s="341"/>
      <c r="Z343" s="341"/>
    </row>
    <row r="344" ht="24.75" customHeight="1" spans="1:26">
      <c r="A344" s="341"/>
      <c r="B344" s="367"/>
      <c r="C344" s="370">
        <v>1</v>
      </c>
      <c r="D344" s="832" t="s">
        <v>316</v>
      </c>
      <c r="E344" s="372" t="s">
        <v>527</v>
      </c>
      <c r="F344" s="356"/>
      <c r="G344" s="341"/>
      <c r="H344" s="341"/>
      <c r="I344" s="341"/>
      <c r="J344" s="341"/>
      <c r="K344" s="341"/>
      <c r="L344" s="341"/>
      <c r="M344" s="341"/>
      <c r="N344" s="341"/>
      <c r="O344" s="341"/>
      <c r="P344" s="341"/>
      <c r="Q344" s="341"/>
      <c r="R344" s="341"/>
      <c r="S344" s="341"/>
      <c r="T344" s="341"/>
      <c r="U344" s="341"/>
      <c r="V344" s="341"/>
      <c r="W344" s="341"/>
      <c r="X344" s="341"/>
      <c r="Y344" s="341"/>
      <c r="Z344" s="341"/>
    </row>
    <row r="345" ht="24.75" customHeight="1" spans="1:26">
      <c r="A345" s="341"/>
      <c r="B345" s="367"/>
      <c r="C345" s="370">
        <v>4</v>
      </c>
      <c r="D345" s="832" t="s">
        <v>295</v>
      </c>
      <c r="E345" s="373"/>
      <c r="F345" s="356"/>
      <c r="G345" s="341"/>
      <c r="H345" s="341"/>
      <c r="I345" s="341"/>
      <c r="J345" s="341"/>
      <c r="K345" s="341"/>
      <c r="L345" s="341"/>
      <c r="M345" s="341"/>
      <c r="N345" s="341"/>
      <c r="O345" s="341"/>
      <c r="P345" s="341"/>
      <c r="Q345" s="341"/>
      <c r="R345" s="341"/>
      <c r="S345" s="341"/>
      <c r="T345" s="341"/>
      <c r="U345" s="341"/>
      <c r="V345" s="341"/>
      <c r="W345" s="341"/>
      <c r="X345" s="341"/>
      <c r="Y345" s="341"/>
      <c r="Z345" s="341"/>
    </row>
    <row r="346" ht="15.75" customHeight="1" spans="1:26">
      <c r="A346" s="341"/>
      <c r="B346" s="374"/>
      <c r="C346" s="375"/>
      <c r="D346" s="376"/>
      <c r="E346" s="375"/>
      <c r="F346" s="362"/>
      <c r="G346" s="341"/>
      <c r="H346" s="341"/>
      <c r="I346" s="341"/>
      <c r="J346" s="341"/>
      <c r="K346" s="341"/>
      <c r="L346" s="341"/>
      <c r="M346" s="341"/>
      <c r="N346" s="341"/>
      <c r="O346" s="341"/>
      <c r="P346" s="341"/>
      <c r="Q346" s="341"/>
      <c r="R346" s="341"/>
      <c r="S346" s="341"/>
      <c r="T346" s="341"/>
      <c r="U346" s="341"/>
      <c r="V346" s="341"/>
      <c r="W346" s="341"/>
      <c r="X346" s="341"/>
      <c r="Y346" s="341"/>
      <c r="Z346" s="341"/>
    </row>
    <row r="347" ht="16" customHeight="1" spans="1:26">
      <c r="A347" s="341"/>
      <c r="B347" s="341"/>
      <c r="C347" s="398"/>
      <c r="D347" s="462"/>
      <c r="E347" s="398"/>
      <c r="F347" s="341"/>
      <c r="G347" s="341"/>
      <c r="H347" s="341"/>
      <c r="I347" s="341"/>
      <c r="J347" s="341"/>
      <c r="K347" s="341"/>
      <c r="L347" s="341"/>
      <c r="M347" s="341"/>
      <c r="N347" s="341"/>
      <c r="O347" s="341"/>
      <c r="P347" s="341"/>
      <c r="Q347" s="341"/>
      <c r="R347" s="341"/>
      <c r="S347" s="341"/>
      <c r="T347" s="341"/>
      <c r="U347" s="341"/>
      <c r="V347" s="341"/>
      <c r="W347" s="341"/>
      <c r="X347" s="341"/>
      <c r="Y347" s="341"/>
      <c r="Z347" s="341"/>
    </row>
    <row r="348" ht="15.75" customHeight="1" spans="1:26">
      <c r="A348" s="341"/>
      <c r="B348" s="423"/>
      <c r="C348" s="428" t="s">
        <v>605</v>
      </c>
      <c r="D348" s="424"/>
      <c r="E348" s="424"/>
      <c r="F348" s="429"/>
      <c r="G348" s="341"/>
      <c r="H348" s="341"/>
      <c r="I348" s="341"/>
      <c r="J348" s="341"/>
      <c r="K348" s="341"/>
      <c r="L348" s="341"/>
      <c r="M348" s="341"/>
      <c r="N348" s="341"/>
      <c r="O348" s="341">
        <v>9</v>
      </c>
      <c r="P348" s="341">
        <v>28</v>
      </c>
      <c r="Q348" s="341"/>
      <c r="R348" s="341"/>
      <c r="S348" s="341"/>
      <c r="T348" s="341"/>
      <c r="U348" s="341"/>
      <c r="V348" s="341"/>
      <c r="W348" s="341"/>
      <c r="X348" s="341"/>
      <c r="Y348" s="341"/>
      <c r="Z348" s="341"/>
    </row>
    <row r="349" ht="15.75" customHeight="1" spans="2:6">
      <c r="B349" s="357"/>
      <c r="C349" s="363"/>
      <c r="D349" s="341"/>
      <c r="E349" s="341"/>
      <c r="F349" s="356"/>
    </row>
    <row r="350" ht="15.75" customHeight="1" spans="2:6">
      <c r="B350" s="357"/>
      <c r="C350" s="420" t="s">
        <v>289</v>
      </c>
      <c r="D350" s="421"/>
      <c r="E350" s="422"/>
      <c r="F350" s="356"/>
    </row>
    <row r="351" ht="15.75" customHeight="1" spans="2:6">
      <c r="B351" s="357"/>
      <c r="C351" s="363"/>
      <c r="D351" s="341"/>
      <c r="E351" s="341"/>
      <c r="F351" s="356"/>
    </row>
    <row r="352" ht="15.75" customHeight="1" spans="2:6">
      <c r="B352" s="367"/>
      <c r="C352" s="368" t="s">
        <v>290</v>
      </c>
      <c r="D352" s="831" t="s">
        <v>230</v>
      </c>
      <c r="E352" s="369" t="s">
        <v>229</v>
      </c>
      <c r="F352" s="356"/>
    </row>
    <row r="353" ht="14.5" spans="2:6">
      <c r="B353" s="367"/>
      <c r="C353" s="370">
        <v>1</v>
      </c>
      <c r="D353" s="832" t="s">
        <v>316</v>
      </c>
      <c r="E353" s="372" t="s">
        <v>527</v>
      </c>
      <c r="F353" s="356"/>
    </row>
    <row r="354" ht="14.5" spans="2:6">
      <c r="B354" s="367"/>
      <c r="C354" s="370">
        <v>4</v>
      </c>
      <c r="D354" s="832" t="s">
        <v>295</v>
      </c>
      <c r="E354" s="373"/>
      <c r="F354" s="356"/>
    </row>
    <row r="355" ht="14.5" spans="2:6">
      <c r="B355" s="374"/>
      <c r="C355" s="375"/>
      <c r="D355" s="376"/>
      <c r="E355" s="375"/>
      <c r="F355" s="362"/>
    </row>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sheetData>
  <mergeCells count="38">
    <mergeCell ref="B6:F6"/>
    <mergeCell ref="B7:F7"/>
    <mergeCell ref="B8:F8"/>
    <mergeCell ref="B9:F9"/>
    <mergeCell ref="C30:E30"/>
    <mergeCell ref="B67:E67"/>
    <mergeCell ref="C120:E120"/>
    <mergeCell ref="C217:E217"/>
    <mergeCell ref="B225:F225"/>
    <mergeCell ref="C256:E256"/>
    <mergeCell ref="E23:E24"/>
    <mergeCell ref="E33:E34"/>
    <mergeCell ref="E42:E45"/>
    <mergeCell ref="E60:E63"/>
    <mergeCell ref="E84:E87"/>
    <mergeCell ref="E95:E96"/>
    <mergeCell ref="E112:E115"/>
    <mergeCell ref="E123:E124"/>
    <mergeCell ref="E138:E141"/>
    <mergeCell ref="E151:E152"/>
    <mergeCell ref="E167:E170"/>
    <mergeCell ref="E180:E181"/>
    <mergeCell ref="E189:E190"/>
    <mergeCell ref="E208:E211"/>
    <mergeCell ref="E220:E221"/>
    <mergeCell ref="E233:E234"/>
    <mergeCell ref="E242:E243"/>
    <mergeCell ref="E251:E252"/>
    <mergeCell ref="E261:E262"/>
    <mergeCell ref="E273:E274"/>
    <mergeCell ref="E284:E285"/>
    <mergeCell ref="E294:E295"/>
    <mergeCell ref="E304:E305"/>
    <mergeCell ref="E313:E314"/>
    <mergeCell ref="E326:E327"/>
    <mergeCell ref="E335:E336"/>
    <mergeCell ref="E344:E345"/>
    <mergeCell ref="E353:E354"/>
  </mergeCells>
  <pageMargins left="0.7" right="0.7" top="0.75" bottom="0.75" header="0.3" footer="0.3"/>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R1028"/>
  <sheetViews>
    <sheetView showGridLines="0" showRowColHeaders="0" zoomScale="90" zoomScaleNormal="90" zoomScaleSheetLayoutView="90" workbookViewId="0">
      <selection activeCell="A1" sqref="A1"/>
    </sheetView>
  </sheetViews>
  <sheetFormatPr defaultColWidth="14.4545454545455" defaultRowHeight="15" customHeight="1"/>
  <cols>
    <col min="1" max="1" width="34" style="1" customWidth="1"/>
    <col min="2" max="2" width="2.09090909090909" style="2" customWidth="1"/>
    <col min="3" max="3" width="3.81818181818182" style="3" customWidth="1"/>
    <col min="4" max="4" width="8.18181818181818" style="3" customWidth="1"/>
    <col min="5" max="5" width="29.8181818181818" style="3" customWidth="1"/>
    <col min="6" max="6" width="11.0909090909091" style="4" customWidth="1"/>
    <col min="7" max="7" width="10.1818181818182" style="4" customWidth="1"/>
    <col min="8" max="8" width="11.0909090909091" style="4" customWidth="1"/>
    <col min="9" max="9" width="7.27272727272727" style="4" customWidth="1"/>
    <col min="10" max="10" width="11.0909090909091" style="4" customWidth="1"/>
    <col min="11" max="11" width="7.27272727272727" style="4" customWidth="1"/>
    <col min="12" max="13" width="9.90909090909091" style="3" customWidth="1"/>
    <col min="14" max="14" width="16.7272727272727" style="3" customWidth="1"/>
    <col min="15" max="15" width="3.27272727272727" style="3" customWidth="1"/>
    <col min="16" max="16" width="8.72727272727273" style="3" customWidth="1"/>
    <col min="17" max="17" width="12.0909090909091" style="3" customWidth="1"/>
    <col min="18" max="18" width="2.45454545454545" style="3" customWidth="1"/>
    <col min="19" max="25" width="8.72727272727273" style="3" customWidth="1"/>
    <col min="26" max="16384" width="14.4545454545455" style="3"/>
  </cols>
  <sheetData>
    <row r="1" ht="14.25" customHeight="1" spans="1:1">
      <c r="A1" s="5"/>
    </row>
    <row r="2" ht="14.25" customHeight="1" spans="1:15">
      <c r="A2" s="5"/>
      <c r="C2" s="189" t="s">
        <v>222</v>
      </c>
      <c r="D2" s="190"/>
      <c r="E2" s="2"/>
      <c r="F2" s="191"/>
      <c r="G2" s="191"/>
      <c r="H2" s="191"/>
      <c r="I2" s="191"/>
      <c r="J2" s="191"/>
      <c r="K2" s="191"/>
      <c r="L2" s="2"/>
      <c r="M2" s="2"/>
      <c r="N2" s="2"/>
      <c r="O2" s="2"/>
    </row>
    <row r="3" ht="14.25" customHeight="1" spans="1:15">
      <c r="A3" s="5"/>
      <c r="C3" s="2"/>
      <c r="D3" s="2"/>
      <c r="E3" s="2"/>
      <c r="F3" s="191"/>
      <c r="G3" s="191"/>
      <c r="H3" s="191"/>
      <c r="I3" s="191"/>
      <c r="J3" s="191"/>
      <c r="K3" s="191"/>
      <c r="L3" s="2"/>
      <c r="M3" s="2"/>
      <c r="N3" s="2"/>
      <c r="O3" s="2"/>
    </row>
    <row r="4" ht="14.25" customHeight="1" spans="1:15">
      <c r="A4" s="5"/>
      <c r="C4" s="2"/>
      <c r="D4" s="2"/>
      <c r="E4" s="2"/>
      <c r="F4" s="191"/>
      <c r="G4" s="191"/>
      <c r="H4" s="191"/>
      <c r="I4" s="191"/>
      <c r="J4" s="191"/>
      <c r="K4" s="191"/>
      <c r="L4" s="2"/>
      <c r="M4" s="2"/>
      <c r="N4" s="2"/>
      <c r="O4" s="2"/>
    </row>
    <row r="5" ht="14.25" customHeight="1" spans="1:15">
      <c r="A5" s="5"/>
      <c r="C5" s="2"/>
      <c r="D5" s="2"/>
      <c r="E5" s="2"/>
      <c r="F5" s="191"/>
      <c r="G5" s="191"/>
      <c r="H5" s="191"/>
      <c r="I5" s="191"/>
      <c r="J5" s="191"/>
      <c r="K5" s="191"/>
      <c r="L5" s="2"/>
      <c r="M5" s="2"/>
      <c r="N5" s="2"/>
      <c r="O5" s="2"/>
    </row>
    <row r="6" ht="6" customHeight="1" spans="1:15">
      <c r="A6" s="5"/>
      <c r="C6" s="2"/>
      <c r="D6" s="191"/>
      <c r="E6" s="2"/>
      <c r="F6" s="2"/>
      <c r="G6" s="2"/>
      <c r="H6" s="2"/>
      <c r="I6" s="2"/>
      <c r="J6" s="2"/>
      <c r="K6" s="2"/>
      <c r="L6" s="2"/>
      <c r="M6" s="191"/>
      <c r="N6" s="191"/>
      <c r="O6" s="191"/>
    </row>
    <row r="7" ht="16.5" customHeight="1" spans="1:15">
      <c r="A7" s="5"/>
      <c r="C7" s="192" t="s">
        <v>1</v>
      </c>
      <c r="D7" s="192"/>
      <c r="E7" s="192"/>
      <c r="F7" s="192"/>
      <c r="G7" s="192"/>
      <c r="H7" s="192"/>
      <c r="I7" s="192"/>
      <c r="J7" s="192"/>
      <c r="K7" s="192"/>
      <c r="L7" s="192"/>
      <c r="M7" s="192"/>
      <c r="N7" s="192"/>
      <c r="O7" s="192"/>
    </row>
    <row r="8" ht="16.5" customHeight="1" spans="1:15">
      <c r="A8" s="5"/>
      <c r="C8" s="192" t="s">
        <v>133</v>
      </c>
      <c r="D8" s="192"/>
      <c r="E8" s="192"/>
      <c r="F8" s="192"/>
      <c r="G8" s="192"/>
      <c r="H8" s="192"/>
      <c r="I8" s="192"/>
      <c r="J8" s="192"/>
      <c r="K8" s="192"/>
      <c r="L8" s="192"/>
      <c r="M8" s="192"/>
      <c r="N8" s="192"/>
      <c r="O8" s="192"/>
    </row>
    <row r="9" ht="14.25" customHeight="1" spans="1:15">
      <c r="A9" s="5"/>
      <c r="C9" s="192" t="s">
        <v>57</v>
      </c>
      <c r="D9" s="192"/>
      <c r="E9" s="192"/>
      <c r="F9" s="192"/>
      <c r="G9" s="192"/>
      <c r="H9" s="192"/>
      <c r="I9" s="192"/>
      <c r="J9" s="192"/>
      <c r="K9" s="192"/>
      <c r="L9" s="192"/>
      <c r="M9" s="192"/>
      <c r="N9" s="192"/>
      <c r="O9" s="192"/>
    </row>
    <row r="10" ht="14.25" customHeight="1" spans="1:15">
      <c r="A10" s="5"/>
      <c r="C10" s="2"/>
      <c r="D10" s="193"/>
      <c r="E10" s="193"/>
      <c r="F10" s="193"/>
      <c r="G10" s="193"/>
      <c r="H10" s="193"/>
      <c r="I10" s="193"/>
      <c r="J10" s="193"/>
      <c r="K10" s="193"/>
      <c r="L10" s="193"/>
      <c r="M10" s="193"/>
      <c r="N10" s="193"/>
      <c r="O10" s="193"/>
    </row>
    <row r="11" ht="14.25" customHeight="1" spans="1:15">
      <c r="A11" s="5"/>
      <c r="C11" s="194" t="s">
        <v>223</v>
      </c>
      <c r="D11" s="195"/>
      <c r="E11" s="196"/>
      <c r="F11" s="196"/>
      <c r="G11" s="196"/>
      <c r="H11" s="196"/>
      <c r="I11" s="196"/>
      <c r="J11" s="196"/>
      <c r="K11" s="196"/>
      <c r="L11" s="196"/>
      <c r="M11" s="196"/>
      <c r="N11" s="196"/>
      <c r="O11" s="257"/>
    </row>
    <row r="12" ht="14.25" customHeight="1" spans="1:15">
      <c r="A12" s="5"/>
      <c r="C12" s="197"/>
      <c r="D12" s="198"/>
      <c r="E12" s="198"/>
      <c r="F12" s="198"/>
      <c r="G12" s="198"/>
      <c r="H12" s="198"/>
      <c r="I12" s="198"/>
      <c r="J12" s="198"/>
      <c r="K12" s="198"/>
      <c r="L12" s="198"/>
      <c r="M12" s="198"/>
      <c r="N12" s="198"/>
      <c r="O12" s="258"/>
    </row>
    <row r="13" ht="14.25" customHeight="1" spans="1:15">
      <c r="A13" s="5"/>
      <c r="C13" s="197"/>
      <c r="D13" s="199" t="s">
        <v>224</v>
      </c>
      <c r="E13" s="200"/>
      <c r="F13" s="200"/>
      <c r="G13" s="200"/>
      <c r="H13" s="200"/>
      <c r="I13" s="200"/>
      <c r="J13" s="200"/>
      <c r="K13" s="200"/>
      <c r="L13" s="200"/>
      <c r="M13" s="200"/>
      <c r="N13" s="259"/>
      <c r="O13" s="260"/>
    </row>
    <row r="14" ht="14.25" customHeight="1" spans="1:15">
      <c r="A14" s="5"/>
      <c r="C14" s="197"/>
      <c r="D14" s="201"/>
      <c r="E14" s="202"/>
      <c r="F14" s="202"/>
      <c r="G14" s="202"/>
      <c r="H14" s="202"/>
      <c r="I14" s="202"/>
      <c r="J14" s="202"/>
      <c r="K14" s="202"/>
      <c r="L14" s="202"/>
      <c r="M14" s="202"/>
      <c r="N14" s="261"/>
      <c r="O14" s="262"/>
    </row>
    <row r="15" ht="14.25" customHeight="1" spans="1:15">
      <c r="A15" s="5"/>
      <c r="C15" s="197"/>
      <c r="D15" s="201"/>
      <c r="E15" s="202"/>
      <c r="F15" s="202"/>
      <c r="G15" s="202"/>
      <c r="H15" s="202"/>
      <c r="I15" s="202"/>
      <c r="J15" s="202"/>
      <c r="K15" s="202"/>
      <c r="L15" s="202"/>
      <c r="M15" s="202"/>
      <c r="N15" s="261"/>
      <c r="O15" s="260"/>
    </row>
    <row r="16" ht="14.25" customHeight="1" spans="1:15">
      <c r="A16" s="5"/>
      <c r="C16" s="197"/>
      <c r="D16" s="203"/>
      <c r="E16" s="204"/>
      <c r="F16" s="204"/>
      <c r="G16" s="204"/>
      <c r="H16" s="204"/>
      <c r="I16" s="204"/>
      <c r="J16" s="204"/>
      <c r="K16" s="204"/>
      <c r="L16" s="204"/>
      <c r="M16" s="204"/>
      <c r="N16" s="263"/>
      <c r="O16" s="260"/>
    </row>
    <row r="17" ht="14.25" customHeight="1" spans="1:15">
      <c r="A17" s="5"/>
      <c r="C17" s="197"/>
      <c r="D17" s="198"/>
      <c r="E17" s="198"/>
      <c r="F17" s="198"/>
      <c r="G17" s="198"/>
      <c r="H17" s="198"/>
      <c r="I17" s="198"/>
      <c r="J17" s="198"/>
      <c r="K17" s="198"/>
      <c r="L17" s="198"/>
      <c r="M17" s="198"/>
      <c r="N17" s="198"/>
      <c r="O17" s="258"/>
    </row>
    <row r="18" ht="14.25" customHeight="1" spans="1:15">
      <c r="A18" s="5"/>
      <c r="C18" s="197"/>
      <c r="D18" s="205" t="s">
        <v>10</v>
      </c>
      <c r="E18" s="827" t="s">
        <v>225</v>
      </c>
      <c r="F18" s="828" t="s">
        <v>226</v>
      </c>
      <c r="G18" s="208"/>
      <c r="H18" s="208"/>
      <c r="I18" s="208"/>
      <c r="J18" s="208"/>
      <c r="K18" s="210"/>
      <c r="L18" s="206" t="s">
        <v>227</v>
      </c>
      <c r="M18" s="206" t="s">
        <v>228</v>
      </c>
      <c r="N18" s="206" t="s">
        <v>229</v>
      </c>
      <c r="O18" s="264"/>
    </row>
    <row r="19" ht="14.25" customHeight="1" spans="1:15">
      <c r="A19" s="5"/>
      <c r="C19" s="197"/>
      <c r="D19" s="209"/>
      <c r="E19" s="209"/>
      <c r="F19" s="207">
        <v>1</v>
      </c>
      <c r="G19" s="210"/>
      <c r="H19" s="211">
        <v>2</v>
      </c>
      <c r="I19" s="210"/>
      <c r="J19" s="211">
        <v>3</v>
      </c>
      <c r="K19" s="210"/>
      <c r="L19" s="209"/>
      <c r="M19" s="209"/>
      <c r="N19" s="209"/>
      <c r="O19" s="264"/>
    </row>
    <row r="20" ht="14.25" customHeight="1" spans="1:15">
      <c r="A20" s="5"/>
      <c r="C20" s="197"/>
      <c r="D20" s="212"/>
      <c r="E20" s="212"/>
      <c r="F20" s="213" t="s">
        <v>230</v>
      </c>
      <c r="G20" s="213" t="s">
        <v>231</v>
      </c>
      <c r="H20" s="214" t="s">
        <v>230</v>
      </c>
      <c r="I20" s="214" t="s">
        <v>231</v>
      </c>
      <c r="J20" s="214" t="s">
        <v>230</v>
      </c>
      <c r="K20" s="214" t="s">
        <v>231</v>
      </c>
      <c r="L20" s="212"/>
      <c r="M20" s="212"/>
      <c r="N20" s="212"/>
      <c r="O20" s="264"/>
    </row>
    <row r="21" ht="28" customHeight="1" spans="1:15">
      <c r="A21" s="5"/>
      <c r="C21" s="197"/>
      <c r="D21" s="35">
        <v>1</v>
      </c>
      <c r="E21" s="215" t="s">
        <v>232</v>
      </c>
      <c r="F21" s="87"/>
      <c r="G21" s="35" t="str">
        <f>IF(F21="Tidak Ada","1",IF(F21="Tidak Rutin","2",IF(F21="Rutin","3",IF(F21="Rutin dan terdokumentasi","4",""))))</f>
        <v/>
      </c>
      <c r="H21" s="87"/>
      <c r="I21" s="35" t="str">
        <f>IF(H21="Tidak Ada","1",IF(H21="Tidak Rutin","2",IF(H21="Rutin","3",IF(H21="Rutin dan terdokumentasi","4",""))))</f>
        <v/>
      </c>
      <c r="J21" s="87"/>
      <c r="K21" s="35" t="str">
        <f>IF(J21="Tidak Ada","1",IF(J21="Tidak Rutin","2",IF(J21="Rutin","3",IF(J21="Rutin dan terdokumentasi","4",""))))</f>
        <v/>
      </c>
      <c r="L21" s="265" t="str">
        <f>IFERROR(SUM(G21+I21+K21),"")</f>
        <v/>
      </c>
      <c r="M21" s="265" t="str">
        <f>IFERROR(SUM(L21/3),"")</f>
        <v/>
      </c>
      <c r="N21" s="266" t="s">
        <v>233</v>
      </c>
      <c r="O21" s="262"/>
    </row>
    <row r="22" ht="30.75" customHeight="1" spans="1:15">
      <c r="A22" s="5"/>
      <c r="C22" s="197"/>
      <c r="D22" s="35">
        <v>2</v>
      </c>
      <c r="E22" s="216" t="s">
        <v>234</v>
      </c>
      <c r="F22" s="87"/>
      <c r="G22" s="35" t="str">
        <f>IF(F22="Tidak Ada","1",IF(F22="Ada","4",""))</f>
        <v/>
      </c>
      <c r="H22" s="87"/>
      <c r="I22" s="35" t="str">
        <f>IF(H22="Tidak Ada","1",IF(H22="Ada","4",""))</f>
        <v/>
      </c>
      <c r="J22" s="87"/>
      <c r="K22" s="35" t="str">
        <f>IF(J22="Tidak Ada","1",IF(J22="Ada","4",""))</f>
        <v/>
      </c>
      <c r="L22" s="265" t="str">
        <f t="shared" ref="L22:L30" si="0">IFERROR(SUM(G22+I22+K22),"")</f>
        <v/>
      </c>
      <c r="M22" s="265" t="str">
        <f t="shared" ref="M22:M30" si="1">IFERROR(SUM(L22/3),"")</f>
        <v/>
      </c>
      <c r="N22" s="209"/>
      <c r="O22" s="262"/>
    </row>
    <row r="23" ht="14.25" customHeight="1" spans="1:15">
      <c r="A23" s="5"/>
      <c r="C23" s="197"/>
      <c r="D23" s="35">
        <v>3</v>
      </c>
      <c r="E23" s="217" t="s">
        <v>235</v>
      </c>
      <c r="F23" s="87"/>
      <c r="G23" s="35" t="str">
        <f>IF(F23="Tidak Ada","1",IF(F23="Ada","4",""))</f>
        <v/>
      </c>
      <c r="H23" s="87"/>
      <c r="I23" s="35" t="str">
        <f>IF(H23="Tidak Ada","1",IF(H23="Ada","4",""))</f>
        <v/>
      </c>
      <c r="J23" s="87"/>
      <c r="K23" s="35" t="str">
        <f>IF(J23="Tidak Ada","1",IF(J23="Ada","4",""))</f>
        <v/>
      </c>
      <c r="L23" s="265" t="str">
        <f t="shared" si="0"/>
        <v/>
      </c>
      <c r="M23" s="265" t="str">
        <f t="shared" si="1"/>
        <v/>
      </c>
      <c r="N23" s="209"/>
      <c r="O23" s="262"/>
    </row>
    <row r="24" ht="14.25" customHeight="1" spans="1:15">
      <c r="A24" s="5"/>
      <c r="C24" s="197"/>
      <c r="D24" s="35">
        <v>4</v>
      </c>
      <c r="E24" s="217" t="s">
        <v>236</v>
      </c>
      <c r="F24" s="87"/>
      <c r="G24" s="35" t="str">
        <f>IF(F24="Tidak","1",IF(F24="Aktif","4",""))</f>
        <v/>
      </c>
      <c r="H24" s="87"/>
      <c r="I24" s="35" t="str">
        <f>IF(H24="Tidak","1",IF(H24="Aktif","4",""))</f>
        <v/>
      </c>
      <c r="J24" s="87"/>
      <c r="K24" s="35" t="str">
        <f>IF(J24="Tidak","1",IF(J24="Aktif","4",""))</f>
        <v/>
      </c>
      <c r="L24" s="265" t="str">
        <f t="shared" si="0"/>
        <v/>
      </c>
      <c r="M24" s="265" t="str">
        <f t="shared" si="1"/>
        <v/>
      </c>
      <c r="N24" s="209"/>
      <c r="O24" s="262"/>
    </row>
    <row r="25" ht="14" spans="1:15">
      <c r="A25" s="5"/>
      <c r="C25" s="197"/>
      <c r="D25" s="35">
        <v>5</v>
      </c>
      <c r="E25" s="217" t="s">
        <v>237</v>
      </c>
      <c r="F25" s="87"/>
      <c r="G25" s="35" t="str">
        <f>IF(F25="Tidak  menyelenggarakan kegiatan","1",IF(F25="Menyelenggarakan 2 kegiatan dalam 1 tahun","2",IF(F25="Menyelenggarakan 3 kegiatan dalam 1 tahun","3",IF(F25="Menyelenggarakan lebih dari 3 kegiatan 1 tahun","4",""))))</f>
        <v/>
      </c>
      <c r="H25" s="87"/>
      <c r="I25" s="35" t="str">
        <f>IF(H25="Tidak  menyelenggarakan kegiatan","1",IF(H25="Menyelenggarakan 2 kegiatan dalam 1 tahun","2",IF(H25="Menyelenggarakan 3 kegiatan dalam 1 tahun","3",IF(H25="Menyelenggarakan lebih dari 3 kegiatan 1 tahun","4",""))))</f>
        <v/>
      </c>
      <c r="J25" s="87"/>
      <c r="K25" s="35" t="str">
        <f>IF(J25="Tidak  menyelenggarakan kegiatan","1",IF(J25="Menyelenggarakan 2 kegiatan dalam 1 tahun","2",IF(J25="Menyelenggarakan 3 kegiatan dalam 1 tahun","3",IF(J25="Menyelenggarakan lebih dari 3 kegiatan 1 tahun","4",""))))</f>
        <v/>
      </c>
      <c r="L25" s="265" t="str">
        <f t="shared" si="0"/>
        <v/>
      </c>
      <c r="M25" s="265" t="str">
        <f t="shared" si="1"/>
        <v/>
      </c>
      <c r="N25" s="209"/>
      <c r="O25" s="262"/>
    </row>
    <row r="26" ht="28" spans="1:15">
      <c r="A26" s="5"/>
      <c r="C26" s="197"/>
      <c r="D26" s="35">
        <v>6</v>
      </c>
      <c r="E26" s="215" t="s">
        <v>238</v>
      </c>
      <c r="F26" s="87"/>
      <c r="G26" s="35" t="str">
        <f>IF(F26="Tidak  menyelenggarakan kegiatan","1",IF(F26="Menyelenggarakan lebih dari 3 kegiatan 1 tahun","4",""))</f>
        <v/>
      </c>
      <c r="H26" s="87"/>
      <c r="I26" s="35" t="str">
        <f>IF(H26="Tidak  menyelenggarakan kegiatan","1",IF(H26="Menyelenggarakan lebih dari 3 kegiatan 1 tahun","4",""))</f>
        <v/>
      </c>
      <c r="J26" s="87"/>
      <c r="K26" s="35" t="str">
        <f>IF(J26="Tidak  menyelenggarakan kegiatan","1",IF(J26="Menyelenggarakan lebih dari 3 kegiatan 1 tahun","4",""))</f>
        <v/>
      </c>
      <c r="L26" s="265" t="str">
        <f t="shared" si="0"/>
        <v/>
      </c>
      <c r="M26" s="265" t="str">
        <f t="shared" si="1"/>
        <v/>
      </c>
      <c r="N26" s="209"/>
      <c r="O26" s="262"/>
    </row>
    <row r="27" ht="14.25" customHeight="1" spans="1:15">
      <c r="A27" s="5"/>
      <c r="C27" s="197"/>
      <c r="D27" s="35">
        <v>7</v>
      </c>
      <c r="E27" s="215" t="s">
        <v>239</v>
      </c>
      <c r="F27" s="87"/>
      <c r="G27" s="35" t="str">
        <f t="shared" ref="G27:I28" si="2">IF(F27="Tidak","1",IF(F27="Aktif","4",""))</f>
        <v/>
      </c>
      <c r="H27" s="87"/>
      <c r="I27" s="35" t="str">
        <f t="shared" si="2"/>
        <v/>
      </c>
      <c r="J27" s="87"/>
      <c r="K27" s="35" t="str">
        <f t="shared" ref="K27:K29" si="3">IF(J27="Tidak","1",IF(J27="Aktif","4",""))</f>
        <v/>
      </c>
      <c r="L27" s="265" t="str">
        <f t="shared" si="0"/>
        <v/>
      </c>
      <c r="M27" s="265" t="str">
        <f t="shared" si="1"/>
        <v/>
      </c>
      <c r="N27" s="209"/>
      <c r="O27" s="262"/>
    </row>
    <row r="28" ht="14.25" customHeight="1" spans="1:15">
      <c r="A28" s="5"/>
      <c r="C28" s="197"/>
      <c r="D28" s="35">
        <v>8</v>
      </c>
      <c r="E28" s="215" t="s">
        <v>240</v>
      </c>
      <c r="F28" s="87"/>
      <c r="G28" s="35" t="str">
        <f t="shared" si="2"/>
        <v/>
      </c>
      <c r="H28" s="87"/>
      <c r="I28" s="35" t="str">
        <f t="shared" si="2"/>
        <v/>
      </c>
      <c r="J28" s="87"/>
      <c r="K28" s="35" t="str">
        <f t="shared" si="3"/>
        <v/>
      </c>
      <c r="L28" s="265" t="str">
        <f t="shared" si="0"/>
        <v/>
      </c>
      <c r="M28" s="265" t="str">
        <f t="shared" si="1"/>
        <v/>
      </c>
      <c r="N28" s="209"/>
      <c r="O28" s="262"/>
    </row>
    <row r="29" ht="14.25" customHeight="1" spans="1:15">
      <c r="A29" s="5"/>
      <c r="C29" s="197"/>
      <c r="D29" s="35">
        <v>9</v>
      </c>
      <c r="E29" s="215" t="s">
        <v>241</v>
      </c>
      <c r="F29" s="87"/>
      <c r="G29" s="35" t="str">
        <f>IF(F29="Tidak","1",IF(F29="Aktif","4",""))</f>
        <v/>
      </c>
      <c r="H29" s="87"/>
      <c r="I29" s="35" t="str">
        <f>IF(H29="Tidak","1",IF(H29="Aktif","4",""))</f>
        <v/>
      </c>
      <c r="J29" s="87"/>
      <c r="K29" s="35" t="str">
        <f t="shared" si="3"/>
        <v/>
      </c>
      <c r="L29" s="265" t="str">
        <f t="shared" si="0"/>
        <v/>
      </c>
      <c r="M29" s="265" t="str">
        <f t="shared" si="1"/>
        <v/>
      </c>
      <c r="N29" s="209"/>
      <c r="O29" s="262"/>
    </row>
    <row r="30" ht="31.5" customHeight="1" spans="1:15">
      <c r="A30" s="5"/>
      <c r="C30" s="197"/>
      <c r="D30" s="35">
        <v>10</v>
      </c>
      <c r="E30" s="215" t="s">
        <v>242</v>
      </c>
      <c r="F30" s="87"/>
      <c r="G30" s="35" t="str">
        <f>IF(F30="Tidak Ada","1",IF(F30="Ada","4",""))</f>
        <v/>
      </c>
      <c r="H30" s="87"/>
      <c r="I30" s="35" t="str">
        <f>IF(H30="Tidak Ada","1",IF(H30="Ada","4",""))</f>
        <v/>
      </c>
      <c r="J30" s="87"/>
      <c r="K30" s="35" t="str">
        <f>IF(J30="Tidak Ada","1",IF(J30="Ada","4",""))</f>
        <v/>
      </c>
      <c r="L30" s="265" t="str">
        <f t="shared" si="0"/>
        <v/>
      </c>
      <c r="M30" s="265" t="str">
        <f t="shared" si="1"/>
        <v/>
      </c>
      <c r="N30" s="212"/>
      <c r="O30" s="262"/>
    </row>
    <row r="31" ht="14.25" customHeight="1" spans="1:15">
      <c r="A31" s="5"/>
      <c r="C31" s="197"/>
      <c r="D31" s="218"/>
      <c r="E31" s="219"/>
      <c r="F31" s="220"/>
      <c r="G31" s="220"/>
      <c r="H31" s="220"/>
      <c r="I31" s="220"/>
      <c r="J31" s="220"/>
      <c r="K31" s="267" t="s">
        <v>243</v>
      </c>
      <c r="L31" s="268"/>
      <c r="M31" s="269">
        <f>IFERROR(SUM(M21:M30),"")</f>
        <v>0</v>
      </c>
      <c r="N31" s="270"/>
      <c r="O31" s="262"/>
    </row>
    <row r="32" ht="12" customHeight="1" spans="1:15">
      <c r="A32" s="5"/>
      <c r="C32" s="218"/>
      <c r="D32" s="219"/>
      <c r="E32" s="219"/>
      <c r="F32" s="220"/>
      <c r="G32" s="220"/>
      <c r="H32" s="220"/>
      <c r="I32" s="220"/>
      <c r="J32" s="220"/>
      <c r="K32" s="220"/>
      <c r="L32" s="219"/>
      <c r="M32" s="219"/>
      <c r="N32" s="219"/>
      <c r="O32" s="270"/>
    </row>
    <row r="33" ht="14.25" customHeight="1" spans="1:15">
      <c r="A33" s="5"/>
      <c r="C33" s="221"/>
      <c r="D33" s="221"/>
      <c r="E33" s="221"/>
      <c r="F33" s="222"/>
      <c r="G33" s="222"/>
      <c r="H33" s="222"/>
      <c r="I33" s="222"/>
      <c r="J33" s="222"/>
      <c r="K33" s="222"/>
      <c r="L33" s="221"/>
      <c r="M33" s="221"/>
      <c r="N33" s="221"/>
      <c r="O33" s="221"/>
    </row>
    <row r="34" ht="14.25" customHeight="1" spans="1:15">
      <c r="A34" s="5"/>
      <c r="C34" s="221"/>
      <c r="D34" s="221"/>
      <c r="E34" s="221"/>
      <c r="F34" s="222"/>
      <c r="G34" s="222"/>
      <c r="H34" s="222"/>
      <c r="I34" s="222"/>
      <c r="J34" s="222"/>
      <c r="K34" s="222"/>
      <c r="L34" s="221"/>
      <c r="M34" s="221"/>
      <c r="N34" s="221"/>
      <c r="O34" s="221"/>
    </row>
    <row r="35" ht="14.25" customHeight="1" spans="1:15">
      <c r="A35" s="5"/>
      <c r="C35" s="2"/>
      <c r="D35" s="2"/>
      <c r="E35" s="2"/>
      <c r="F35" s="191"/>
      <c r="G35" s="191"/>
      <c r="H35" s="191"/>
      <c r="I35" s="191"/>
      <c r="J35" s="191"/>
      <c r="K35" s="191"/>
      <c r="L35" s="2"/>
      <c r="M35" s="2"/>
      <c r="N35" s="2"/>
      <c r="O35" s="2"/>
    </row>
    <row r="36" ht="14.25" customHeight="1" spans="1:18">
      <c r="A36" s="5"/>
      <c r="C36" s="223" t="s">
        <v>244</v>
      </c>
      <c r="D36" s="224"/>
      <c r="E36" s="225"/>
      <c r="F36" s="225"/>
      <c r="G36" s="225"/>
      <c r="H36" s="225"/>
      <c r="I36" s="225"/>
      <c r="J36" s="225"/>
      <c r="K36" s="225"/>
      <c r="L36" s="225"/>
      <c r="M36" s="225"/>
      <c r="N36" s="225"/>
      <c r="O36" s="271"/>
      <c r="P36" s="272"/>
      <c r="Q36" s="272"/>
      <c r="R36" s="272"/>
    </row>
    <row r="37" ht="14.25" customHeight="1" spans="1:18">
      <c r="A37" s="5"/>
      <c r="C37" s="197"/>
      <c r="D37" s="193"/>
      <c r="E37" s="193"/>
      <c r="F37" s="193"/>
      <c r="G37" s="193"/>
      <c r="H37" s="193"/>
      <c r="I37" s="193"/>
      <c r="J37" s="193"/>
      <c r="K37" s="193"/>
      <c r="L37" s="193"/>
      <c r="M37" s="193"/>
      <c r="N37" s="193"/>
      <c r="O37" s="273"/>
      <c r="P37" s="272"/>
      <c r="Q37" s="272"/>
      <c r="R37" s="272"/>
    </row>
    <row r="38" ht="14.25" customHeight="1" spans="1:18">
      <c r="A38" s="5"/>
      <c r="C38" s="197"/>
      <c r="D38" s="205" t="s">
        <v>10</v>
      </c>
      <c r="E38" s="827" t="s">
        <v>245</v>
      </c>
      <c r="F38" s="828" t="s">
        <v>226</v>
      </c>
      <c r="G38" s="208"/>
      <c r="H38" s="208"/>
      <c r="I38" s="208"/>
      <c r="J38" s="208"/>
      <c r="K38" s="210"/>
      <c r="L38" s="206" t="s">
        <v>227</v>
      </c>
      <c r="M38" s="206" t="s">
        <v>228</v>
      </c>
      <c r="N38" s="274" t="s">
        <v>229</v>
      </c>
      <c r="O38" s="275"/>
      <c r="P38" s="276"/>
      <c r="Q38" s="276"/>
      <c r="R38" s="276"/>
    </row>
    <row r="39" ht="14.25" customHeight="1" spans="1:18">
      <c r="A39" s="5"/>
      <c r="C39" s="197"/>
      <c r="D39" s="209"/>
      <c r="E39" s="209"/>
      <c r="F39" s="207">
        <v>1</v>
      </c>
      <c r="G39" s="208"/>
      <c r="H39" s="211">
        <v>2</v>
      </c>
      <c r="I39" s="208"/>
      <c r="J39" s="277">
        <v>3</v>
      </c>
      <c r="K39" s="210"/>
      <c r="L39" s="209"/>
      <c r="M39" s="209"/>
      <c r="N39" s="278"/>
      <c r="O39" s="209"/>
      <c r="R39" s="276"/>
    </row>
    <row r="40" ht="14.25" customHeight="1" spans="1:18">
      <c r="A40" s="5"/>
      <c r="C40" s="197"/>
      <c r="D40" s="212"/>
      <c r="E40" s="212"/>
      <c r="F40" s="226" t="s">
        <v>230</v>
      </c>
      <c r="G40" s="227" t="s">
        <v>231</v>
      </c>
      <c r="H40" s="214" t="s">
        <v>230</v>
      </c>
      <c r="I40" s="213" t="s">
        <v>231</v>
      </c>
      <c r="J40" s="214" t="s">
        <v>230</v>
      </c>
      <c r="K40" s="213" t="s">
        <v>231</v>
      </c>
      <c r="L40" s="212"/>
      <c r="M40" s="212"/>
      <c r="N40" s="279"/>
      <c r="O40" s="209"/>
      <c r="R40" s="276"/>
    </row>
    <row r="41" ht="14.25" customHeight="1" spans="1:18">
      <c r="A41" s="5"/>
      <c r="C41" s="197"/>
      <c r="D41" s="228">
        <v>1</v>
      </c>
      <c r="E41" s="229" t="s">
        <v>246</v>
      </c>
      <c r="F41" s="35"/>
      <c r="G41" s="35"/>
      <c r="H41" s="35"/>
      <c r="I41" s="35"/>
      <c r="J41" s="35"/>
      <c r="K41" s="35"/>
      <c r="L41" s="217"/>
      <c r="M41" s="217"/>
      <c r="N41" s="280" t="s">
        <v>247</v>
      </c>
      <c r="O41" s="281"/>
      <c r="P41" s="282"/>
      <c r="Q41" s="296"/>
      <c r="R41" s="282"/>
    </row>
    <row r="42" ht="14.25" customHeight="1" spans="1:18">
      <c r="A42" s="5"/>
      <c r="C42" s="197"/>
      <c r="D42" s="35"/>
      <c r="E42" s="230" t="s">
        <v>248</v>
      </c>
      <c r="F42" s="87"/>
      <c r="G42" s="35" t="str">
        <f>IF(F42="Tidak ada","1",IF(F42="Ada","4",""))</f>
        <v/>
      </c>
      <c r="H42" s="87"/>
      <c r="I42" s="35" t="str">
        <f>IF(H42="Tidak ada","1",IF(H42="Ada","4",""))</f>
        <v/>
      </c>
      <c r="J42" s="87"/>
      <c r="K42" s="35" t="str">
        <f>IF(J42="Tidak ada","1",IF(J42="Ada","4",""))</f>
        <v/>
      </c>
      <c r="L42" s="265" t="str">
        <f>IFERROR(SUM($G42+$I42+$K42),"")</f>
        <v/>
      </c>
      <c r="M42" s="265" t="str">
        <f>IFERROR(SUM($L42/3),"")</f>
        <v/>
      </c>
      <c r="N42" s="278"/>
      <c r="O42" s="283"/>
      <c r="P42" s="284"/>
      <c r="R42" s="282"/>
    </row>
    <row r="43" ht="14.25" customHeight="1" spans="1:18">
      <c r="A43" s="5"/>
      <c r="C43" s="197"/>
      <c r="D43" s="35"/>
      <c r="E43" s="217" t="s">
        <v>249</v>
      </c>
      <c r="F43" s="87"/>
      <c r="G43" s="35" t="str">
        <f t="shared" ref="G43:I45" si="4">IF(F43="Tidak ada","1",IF(F43="Ada","4",""))</f>
        <v/>
      </c>
      <c r="H43" s="87"/>
      <c r="I43" s="35" t="str">
        <f t="shared" si="4"/>
        <v/>
      </c>
      <c r="J43" s="87"/>
      <c r="K43" s="35" t="str">
        <f t="shared" ref="K43:K45" si="5">IF(J43="Tidak ada","1",IF(J43="Ada","4",""))</f>
        <v/>
      </c>
      <c r="L43" s="265" t="str">
        <f t="shared" ref="L43:L48" si="6">IFERROR(SUM($G43+$I43+$K43),"")</f>
        <v/>
      </c>
      <c r="M43" s="265" t="str">
        <f t="shared" ref="M43:M48" si="7">IFERROR(SUM($L43/3),"")</f>
        <v/>
      </c>
      <c r="N43" s="278"/>
      <c r="O43" s="283"/>
      <c r="P43" s="284"/>
      <c r="R43" s="282"/>
    </row>
    <row r="44" ht="14.25" customHeight="1" spans="1:18">
      <c r="A44" s="5"/>
      <c r="C44" s="197"/>
      <c r="D44" s="35"/>
      <c r="E44" s="217" t="s">
        <v>250</v>
      </c>
      <c r="F44" s="87"/>
      <c r="G44" s="35" t="str">
        <f t="shared" si="4"/>
        <v/>
      </c>
      <c r="H44" s="87"/>
      <c r="I44" s="35" t="str">
        <f t="shared" si="4"/>
        <v/>
      </c>
      <c r="J44" s="87"/>
      <c r="K44" s="35" t="str">
        <f t="shared" si="5"/>
        <v/>
      </c>
      <c r="L44" s="265" t="str">
        <f t="shared" si="6"/>
        <v/>
      </c>
      <c r="M44" s="265" t="str">
        <f t="shared" si="7"/>
        <v/>
      </c>
      <c r="N44" s="278"/>
      <c r="O44" s="283"/>
      <c r="P44" s="284"/>
      <c r="R44" s="282"/>
    </row>
    <row r="45" ht="14.25" customHeight="1" spans="1:18">
      <c r="A45" s="5"/>
      <c r="C45" s="197"/>
      <c r="D45" s="231"/>
      <c r="E45" s="232" t="s">
        <v>251</v>
      </c>
      <c r="F45" s="87"/>
      <c r="G45" s="35" t="str">
        <f t="shared" si="4"/>
        <v/>
      </c>
      <c r="H45" s="87"/>
      <c r="I45" s="35" t="str">
        <f t="shared" si="4"/>
        <v/>
      </c>
      <c r="J45" s="87"/>
      <c r="K45" s="35" t="str">
        <f t="shared" si="5"/>
        <v/>
      </c>
      <c r="L45" s="265" t="str">
        <f t="shared" si="6"/>
        <v/>
      </c>
      <c r="M45" s="265" t="str">
        <f t="shared" si="7"/>
        <v/>
      </c>
      <c r="N45" s="278"/>
      <c r="O45" s="283"/>
      <c r="P45" s="284"/>
      <c r="R45" s="282"/>
    </row>
    <row r="46" ht="14.25" customHeight="1" spans="1:18">
      <c r="A46" s="5"/>
      <c r="C46" s="197"/>
      <c r="D46" s="233"/>
      <c r="E46" s="234"/>
      <c r="F46" s="235"/>
      <c r="G46" s="235"/>
      <c r="H46" s="235"/>
      <c r="I46" s="235"/>
      <c r="J46" s="235"/>
      <c r="K46" s="242" t="s">
        <v>252</v>
      </c>
      <c r="L46" s="35"/>
      <c r="M46" s="285">
        <f>SUM($M42:$M45)</f>
        <v>0</v>
      </c>
      <c r="N46" s="278"/>
      <c r="O46" s="286"/>
      <c r="P46" s="287"/>
      <c r="R46" s="282"/>
    </row>
    <row r="47" ht="14.25" customHeight="1" spans="1:18">
      <c r="A47" s="5"/>
      <c r="C47" s="197"/>
      <c r="D47" s="236">
        <v>2</v>
      </c>
      <c r="E47" s="237" t="s">
        <v>253</v>
      </c>
      <c r="F47" s="87"/>
      <c r="G47" s="35" t="str">
        <f t="shared" ref="G47:I48" si="8">IF(F47="Tidak ada","1",IF(F47="Ada","4",""))</f>
        <v/>
      </c>
      <c r="H47" s="87"/>
      <c r="I47" s="35" t="str">
        <f t="shared" si="8"/>
        <v/>
      </c>
      <c r="J47" s="87"/>
      <c r="K47" s="35" t="str">
        <f t="shared" ref="K47:K48" si="9">IF(J47="Tidak ada","1",IF(J47="Ada","4",""))</f>
        <v/>
      </c>
      <c r="L47" s="265" t="str">
        <f t="shared" si="6"/>
        <v/>
      </c>
      <c r="M47" s="265" t="str">
        <f t="shared" si="7"/>
        <v/>
      </c>
      <c r="N47" s="278"/>
      <c r="O47" s="283"/>
      <c r="P47" s="287"/>
      <c r="R47" s="282"/>
    </row>
    <row r="48" ht="14.25" customHeight="1" spans="1:18">
      <c r="A48" s="5"/>
      <c r="C48" s="197"/>
      <c r="D48" s="238">
        <v>3</v>
      </c>
      <c r="E48" s="239" t="s">
        <v>254</v>
      </c>
      <c r="F48" s="87"/>
      <c r="G48" s="35" t="str">
        <f t="shared" si="8"/>
        <v/>
      </c>
      <c r="H48" s="87"/>
      <c r="I48" s="35" t="str">
        <f t="shared" si="8"/>
        <v/>
      </c>
      <c r="J48" s="87"/>
      <c r="K48" s="35" t="str">
        <f t="shared" si="9"/>
        <v/>
      </c>
      <c r="L48" s="265" t="str">
        <f t="shared" si="6"/>
        <v/>
      </c>
      <c r="M48" s="265" t="str">
        <f t="shared" si="7"/>
        <v/>
      </c>
      <c r="N48" s="278"/>
      <c r="O48" s="283"/>
      <c r="P48" s="287"/>
      <c r="R48" s="282"/>
    </row>
    <row r="49" ht="14.25" customHeight="1" spans="1:18">
      <c r="A49" s="5"/>
      <c r="C49" s="197"/>
      <c r="D49" s="240"/>
      <c r="E49" s="241"/>
      <c r="F49" s="242"/>
      <c r="G49" s="242"/>
      <c r="H49" s="242"/>
      <c r="I49" s="242"/>
      <c r="J49" s="242"/>
      <c r="K49" s="267" t="s">
        <v>243</v>
      </c>
      <c r="L49" s="268"/>
      <c r="M49" s="288">
        <f>SUM($M46:$M48)</f>
        <v>0</v>
      </c>
      <c r="N49" s="279"/>
      <c r="O49" s="289"/>
      <c r="P49" s="284"/>
      <c r="R49" s="282"/>
    </row>
    <row r="50" ht="14.25" customHeight="1" spans="1:18">
      <c r="A50" s="5"/>
      <c r="C50" s="218"/>
      <c r="D50" s="219"/>
      <c r="E50" s="219"/>
      <c r="F50" s="220"/>
      <c r="G50" s="220"/>
      <c r="H50" s="220"/>
      <c r="I50" s="220"/>
      <c r="J50" s="220"/>
      <c r="K50" s="220"/>
      <c r="L50" s="219"/>
      <c r="M50" s="219"/>
      <c r="N50" s="219"/>
      <c r="O50" s="290"/>
      <c r="P50" s="282"/>
      <c r="Q50" s="282"/>
      <c r="R50" s="282"/>
    </row>
    <row r="51" ht="14.25" customHeight="1" spans="1:15">
      <c r="A51" s="5"/>
      <c r="C51" s="2"/>
      <c r="D51" s="2"/>
      <c r="E51" s="2"/>
      <c r="F51" s="191"/>
      <c r="G51" s="191"/>
      <c r="H51" s="191"/>
      <c r="I51" s="191"/>
      <c r="J51" s="191"/>
      <c r="K51" s="191"/>
      <c r="L51" s="2"/>
      <c r="M51" s="2"/>
      <c r="N51" s="2"/>
      <c r="O51" s="2"/>
    </row>
    <row r="52" ht="14.25" customHeight="1" spans="1:15">
      <c r="A52" s="5"/>
      <c r="C52" s="243" t="s">
        <v>255</v>
      </c>
      <c r="D52" s="244"/>
      <c r="E52" s="245"/>
      <c r="F52" s="246"/>
      <c r="G52" s="246"/>
      <c r="H52" s="246"/>
      <c r="I52" s="246"/>
      <c r="J52" s="246"/>
      <c r="K52" s="246"/>
      <c r="L52" s="291"/>
      <c r="M52" s="2"/>
      <c r="N52" s="2"/>
      <c r="O52" s="2"/>
    </row>
    <row r="53" ht="14.25" customHeight="1" spans="1:15">
      <c r="A53" s="5"/>
      <c r="C53" s="247"/>
      <c r="D53" s="248"/>
      <c r="E53" s="248"/>
      <c r="F53" s="249"/>
      <c r="G53" s="249"/>
      <c r="H53" s="249"/>
      <c r="I53" s="249"/>
      <c r="J53" s="249"/>
      <c r="K53" s="222"/>
      <c r="L53" s="262"/>
      <c r="M53" s="2"/>
      <c r="N53" s="2"/>
      <c r="O53" s="2"/>
    </row>
    <row r="54" ht="14.25" customHeight="1" spans="1:15">
      <c r="A54" s="5"/>
      <c r="C54" s="197"/>
      <c r="D54" s="247"/>
      <c r="E54" s="248"/>
      <c r="F54" s="249"/>
      <c r="G54" s="249"/>
      <c r="H54" s="249"/>
      <c r="I54" s="249"/>
      <c r="J54" s="249"/>
      <c r="K54" s="292"/>
      <c r="L54" s="262"/>
      <c r="M54" s="2"/>
      <c r="N54" s="2"/>
      <c r="O54" s="2"/>
    </row>
    <row r="55" ht="14.25" customHeight="1" spans="1:15">
      <c r="A55" s="5"/>
      <c r="C55" s="197"/>
      <c r="D55" s="197"/>
      <c r="E55" s="221" t="s">
        <v>256</v>
      </c>
      <c r="F55" s="222"/>
      <c r="G55" s="222"/>
      <c r="H55" s="222"/>
      <c r="I55" s="222"/>
      <c r="J55" s="222"/>
      <c r="K55" s="293"/>
      <c r="L55" s="262"/>
      <c r="M55" s="2"/>
      <c r="N55" s="2"/>
      <c r="O55" s="2"/>
    </row>
    <row r="56" ht="14.25" customHeight="1" spans="1:15">
      <c r="A56" s="5"/>
      <c r="C56" s="197"/>
      <c r="D56" s="197"/>
      <c r="E56" s="221" t="s">
        <v>257</v>
      </c>
      <c r="F56" s="222"/>
      <c r="G56" s="222"/>
      <c r="H56" s="222"/>
      <c r="I56" s="222"/>
      <c r="J56" s="222"/>
      <c r="K56" s="293"/>
      <c r="L56" s="262"/>
      <c r="M56" s="2"/>
      <c r="N56" s="2"/>
      <c r="O56" s="2"/>
    </row>
    <row r="57" ht="14.25" customHeight="1" spans="1:15">
      <c r="A57" s="5"/>
      <c r="C57" s="197"/>
      <c r="D57" s="197"/>
      <c r="E57" s="221" t="s">
        <v>258</v>
      </c>
      <c r="F57" s="222"/>
      <c r="G57" s="222"/>
      <c r="H57" s="222"/>
      <c r="I57" s="222"/>
      <c r="J57" s="222"/>
      <c r="K57" s="293"/>
      <c r="L57" s="262"/>
      <c r="M57" s="2"/>
      <c r="N57" s="2"/>
      <c r="O57" s="2"/>
    </row>
    <row r="58" ht="14.25" customHeight="1" spans="1:15">
      <c r="A58" s="5"/>
      <c r="C58" s="197"/>
      <c r="D58" s="218"/>
      <c r="E58" s="219"/>
      <c r="F58" s="220"/>
      <c r="G58" s="220"/>
      <c r="H58" s="220"/>
      <c r="I58" s="220"/>
      <c r="J58" s="220"/>
      <c r="K58" s="294"/>
      <c r="L58" s="262"/>
      <c r="M58" s="2"/>
      <c r="N58" s="2"/>
      <c r="O58" s="2"/>
    </row>
    <row r="59" ht="14.25" customHeight="1" spans="1:15">
      <c r="A59" s="5"/>
      <c r="C59" s="218"/>
      <c r="D59" s="219"/>
      <c r="E59" s="219"/>
      <c r="F59" s="220"/>
      <c r="G59" s="220"/>
      <c r="H59" s="220"/>
      <c r="I59" s="220"/>
      <c r="J59" s="220"/>
      <c r="K59" s="220"/>
      <c r="L59" s="262"/>
      <c r="M59" s="2"/>
      <c r="N59" s="2"/>
      <c r="O59" s="2"/>
    </row>
    <row r="60" ht="14.25" customHeight="1" spans="1:15">
      <c r="A60" s="5"/>
      <c r="C60" s="194"/>
      <c r="D60" s="195" t="s">
        <v>259</v>
      </c>
      <c r="E60" s="195"/>
      <c r="F60" s="196"/>
      <c r="G60" s="196"/>
      <c r="H60" s="196"/>
      <c r="I60" s="196"/>
      <c r="J60" s="196"/>
      <c r="K60" s="196"/>
      <c r="L60" s="295"/>
      <c r="M60" s="2"/>
      <c r="N60" s="2"/>
      <c r="O60" s="2"/>
    </row>
    <row r="61" ht="14.25" customHeight="1" spans="1:15">
      <c r="A61" s="5"/>
      <c r="C61" s="197"/>
      <c r="D61" s="250"/>
      <c r="E61" s="222"/>
      <c r="F61" s="222"/>
      <c r="G61" s="222"/>
      <c r="H61" s="222"/>
      <c r="I61" s="222"/>
      <c r="J61" s="222"/>
      <c r="K61" s="222"/>
      <c r="L61" s="262"/>
      <c r="M61" s="2"/>
      <c r="N61" s="2"/>
      <c r="O61" s="2"/>
    </row>
    <row r="62" ht="14.25" customHeight="1" spans="1:15">
      <c r="A62" s="5"/>
      <c r="C62" s="197"/>
      <c r="D62" s="251"/>
      <c r="E62" s="252"/>
      <c r="F62" s="253"/>
      <c r="G62" s="253"/>
      <c r="H62" s="253"/>
      <c r="I62" s="249"/>
      <c r="J62" s="249"/>
      <c r="K62" s="292"/>
      <c r="L62" s="262"/>
      <c r="M62" s="2"/>
      <c r="N62" s="2"/>
      <c r="O62" s="2"/>
    </row>
    <row r="63" ht="14.25" customHeight="1" spans="1:15">
      <c r="A63" s="5"/>
      <c r="C63" s="197"/>
      <c r="D63" s="254"/>
      <c r="E63" s="255" t="s">
        <v>260</v>
      </c>
      <c r="F63" s="256"/>
      <c r="G63" s="256"/>
      <c r="H63" s="256"/>
      <c r="I63" s="222"/>
      <c r="J63" s="222"/>
      <c r="K63" s="293"/>
      <c r="L63" s="262"/>
      <c r="M63" s="2"/>
      <c r="N63" s="2"/>
      <c r="O63" s="2"/>
    </row>
    <row r="64" ht="14.25" customHeight="1" spans="1:15">
      <c r="A64" s="5"/>
      <c r="C64" s="197"/>
      <c r="D64" s="254"/>
      <c r="E64" s="255" t="s">
        <v>261</v>
      </c>
      <c r="F64" s="256"/>
      <c r="G64" s="256"/>
      <c r="H64" s="256"/>
      <c r="I64" s="222"/>
      <c r="J64" s="222"/>
      <c r="K64" s="293"/>
      <c r="L64" s="262"/>
      <c r="M64" s="2"/>
      <c r="N64" s="2"/>
      <c r="O64" s="2"/>
    </row>
    <row r="65" ht="14.25" customHeight="1" spans="1:15">
      <c r="A65" s="5"/>
      <c r="C65" s="197"/>
      <c r="D65" s="254"/>
      <c r="E65" s="255" t="s">
        <v>262</v>
      </c>
      <c r="F65" s="256"/>
      <c r="G65" s="256"/>
      <c r="H65" s="256"/>
      <c r="I65" s="222"/>
      <c r="J65" s="222"/>
      <c r="K65" s="293"/>
      <c r="L65" s="262"/>
      <c r="M65" s="2"/>
      <c r="N65" s="2"/>
      <c r="O65" s="2"/>
    </row>
    <row r="66" ht="14.25" customHeight="1" spans="1:15">
      <c r="A66" s="5"/>
      <c r="C66" s="197"/>
      <c r="D66" s="297"/>
      <c r="E66" s="298"/>
      <c r="F66" s="299"/>
      <c r="G66" s="299"/>
      <c r="H66" s="299"/>
      <c r="I66" s="220"/>
      <c r="J66" s="220"/>
      <c r="K66" s="294"/>
      <c r="L66" s="262"/>
      <c r="M66" s="2"/>
      <c r="N66" s="2"/>
      <c r="O66" s="2"/>
    </row>
    <row r="67" ht="14.25" customHeight="1" spans="1:15">
      <c r="A67" s="5"/>
      <c r="C67" s="197"/>
      <c r="D67" s="300"/>
      <c r="E67" s="301"/>
      <c r="F67" s="302"/>
      <c r="G67" s="302"/>
      <c r="H67" s="302"/>
      <c r="I67" s="235"/>
      <c r="J67" s="249"/>
      <c r="K67" s="222"/>
      <c r="L67" s="262"/>
      <c r="M67" s="2"/>
      <c r="N67" s="2"/>
      <c r="O67" s="2"/>
    </row>
    <row r="68" ht="55" customHeight="1" spans="1:15">
      <c r="A68" s="5"/>
      <c r="C68" s="197"/>
      <c r="D68" s="303" t="s">
        <v>10</v>
      </c>
      <c r="E68" s="303" t="s">
        <v>263</v>
      </c>
      <c r="F68" s="827" t="s">
        <v>264</v>
      </c>
      <c r="G68" s="827" t="s">
        <v>265</v>
      </c>
      <c r="H68" s="274" t="s">
        <v>266</v>
      </c>
      <c r="I68" s="205" t="s">
        <v>231</v>
      </c>
      <c r="J68" s="211" t="s">
        <v>267</v>
      </c>
      <c r="K68" s="227"/>
      <c r="L68" s="262"/>
      <c r="M68" s="2"/>
      <c r="N68" s="2"/>
      <c r="O68" s="2"/>
    </row>
    <row r="69" ht="14.25" customHeight="1" spans="1:15">
      <c r="A69" s="5"/>
      <c r="C69" s="197"/>
      <c r="D69" s="35">
        <v>1</v>
      </c>
      <c r="E69" s="304"/>
      <c r="F69" s="120"/>
      <c r="G69" s="120"/>
      <c r="H69" s="120"/>
      <c r="I69" s="35" t="str">
        <f>IF(H69&lt;1,"",IF(H69&lt;=2,"1,00",IF(H69&lt;=3,"2,00",IF(H69&lt;=4,"3,00",IF(H69&gt;=5,"4,00","")))))</f>
        <v/>
      </c>
      <c r="J69" s="324" t="s">
        <v>268</v>
      </c>
      <c r="K69" s="325"/>
      <c r="L69" s="262"/>
      <c r="M69" s="2"/>
      <c r="N69" s="2"/>
      <c r="O69" s="2"/>
    </row>
    <row r="70" ht="14.25" customHeight="1" spans="1:15">
      <c r="A70" s="5"/>
      <c r="C70" s="197"/>
      <c r="D70" s="35">
        <v>2</v>
      </c>
      <c r="E70" s="304"/>
      <c r="F70" s="120"/>
      <c r="G70" s="120"/>
      <c r="H70" s="120"/>
      <c r="I70" s="35" t="str">
        <f t="shared" ref="I70:I71" si="10">IF(H70&lt;1,"",IF(H70&lt;=2,"1,00",IF(H70&lt;=3,"2,00",IF(H70&lt;=4,"3,00",IF(H70&gt;=5,"4,00","")))))</f>
        <v/>
      </c>
      <c r="J70" s="326"/>
      <c r="K70" s="327"/>
      <c r="L70" s="262"/>
      <c r="M70" s="2"/>
      <c r="N70" s="2"/>
      <c r="O70" s="2"/>
    </row>
    <row r="71" ht="14.25" customHeight="1" spans="1:15">
      <c r="A71" s="5"/>
      <c r="C71" s="197"/>
      <c r="D71" s="35">
        <v>3</v>
      </c>
      <c r="E71" s="304"/>
      <c r="F71" s="120"/>
      <c r="G71" s="120"/>
      <c r="H71" s="120"/>
      <c r="I71" s="35" t="str">
        <f t="shared" si="10"/>
        <v/>
      </c>
      <c r="J71" s="326"/>
      <c r="K71" s="327"/>
      <c r="L71" s="262"/>
      <c r="M71" s="2"/>
      <c r="N71" s="2"/>
      <c r="O71" s="2"/>
    </row>
    <row r="72" ht="14.25" customHeight="1" spans="1:15">
      <c r="A72" s="5"/>
      <c r="C72" s="197"/>
      <c r="D72" s="233"/>
      <c r="E72" s="300"/>
      <c r="F72" s="242"/>
      <c r="G72" s="305" t="s">
        <v>243</v>
      </c>
      <c r="H72" s="210"/>
      <c r="I72" s="285" t="str">
        <f>IFERROR(SUM(I69+I70+I71),"")</f>
        <v/>
      </c>
      <c r="J72" s="326"/>
      <c r="K72" s="327"/>
      <c r="L72" s="262"/>
      <c r="M72" s="2"/>
      <c r="N72" s="2"/>
      <c r="O72" s="2"/>
    </row>
    <row r="73" ht="14.25" customHeight="1" spans="1:15">
      <c r="A73" s="5"/>
      <c r="C73" s="197"/>
      <c r="D73" s="306"/>
      <c r="E73" s="234"/>
      <c r="F73" s="242"/>
      <c r="G73" s="242" t="s">
        <v>269</v>
      </c>
      <c r="H73" s="210"/>
      <c r="I73" s="285" t="str">
        <f>IFERROR(SUM($I72/3),"")</f>
        <v/>
      </c>
      <c r="J73" s="328"/>
      <c r="K73" s="329"/>
      <c r="L73" s="262"/>
      <c r="M73" s="2"/>
      <c r="N73" s="2"/>
      <c r="O73" s="2"/>
    </row>
    <row r="74" ht="14.25" customHeight="1" spans="1:15">
      <c r="A74" s="5"/>
      <c r="C74" s="197"/>
      <c r="D74" s="307" t="s">
        <v>270</v>
      </c>
      <c r="E74" s="308"/>
      <c r="F74" s="309"/>
      <c r="G74" s="309"/>
      <c r="H74" s="309"/>
      <c r="I74" s="330"/>
      <c r="J74" s="330"/>
      <c r="K74" s="222"/>
      <c r="L74" s="262"/>
      <c r="M74" s="2"/>
      <c r="N74" s="2"/>
      <c r="O74" s="2"/>
    </row>
    <row r="75" ht="14.25" customHeight="1" spans="1:15">
      <c r="A75" s="5"/>
      <c r="C75" s="218"/>
      <c r="D75" s="219"/>
      <c r="E75" s="219"/>
      <c r="F75" s="220"/>
      <c r="G75" s="220"/>
      <c r="H75" s="220"/>
      <c r="I75" s="220"/>
      <c r="J75" s="220"/>
      <c r="K75" s="220"/>
      <c r="L75" s="270"/>
      <c r="M75" s="2"/>
      <c r="N75" s="2"/>
      <c r="O75" s="2"/>
    </row>
    <row r="76" ht="14.25" customHeight="1" spans="1:15">
      <c r="A76" s="5"/>
      <c r="C76" s="218"/>
      <c r="D76" s="219"/>
      <c r="E76" s="219"/>
      <c r="F76" s="220"/>
      <c r="G76" s="220"/>
      <c r="H76" s="220"/>
      <c r="I76" s="220"/>
      <c r="J76" s="220"/>
      <c r="K76" s="220"/>
      <c r="L76" s="2"/>
      <c r="M76" s="2"/>
      <c r="N76" s="2"/>
      <c r="O76" s="2"/>
    </row>
    <row r="77" ht="14.25" customHeight="1" spans="1:15">
      <c r="A77" s="5"/>
      <c r="C77" s="194" t="s">
        <v>271</v>
      </c>
      <c r="D77" s="195"/>
      <c r="E77" s="196"/>
      <c r="F77" s="196"/>
      <c r="G77" s="196"/>
      <c r="H77" s="196"/>
      <c r="I77" s="196"/>
      <c r="J77" s="196"/>
      <c r="K77" s="196"/>
      <c r="L77" s="196"/>
      <c r="M77" s="196"/>
      <c r="N77" s="196"/>
      <c r="O77" s="257"/>
    </row>
    <row r="78" ht="14.25" customHeight="1" spans="1:15">
      <c r="A78" s="5"/>
      <c r="C78" s="197"/>
      <c r="D78" s="198"/>
      <c r="E78" s="198"/>
      <c r="F78" s="198"/>
      <c r="G78" s="198"/>
      <c r="H78" s="198"/>
      <c r="I78" s="198"/>
      <c r="J78" s="198"/>
      <c r="K78" s="198"/>
      <c r="L78" s="198"/>
      <c r="M78" s="198"/>
      <c r="N78" s="198"/>
      <c r="O78" s="258"/>
    </row>
    <row r="79" ht="14.25" customHeight="1" spans="1:15">
      <c r="A79" s="5"/>
      <c r="C79" s="197"/>
      <c r="D79" s="205" t="s">
        <v>10</v>
      </c>
      <c r="E79" s="827" t="s">
        <v>272</v>
      </c>
      <c r="F79" s="828" t="s">
        <v>273</v>
      </c>
      <c r="G79" s="208"/>
      <c r="H79" s="208"/>
      <c r="I79" s="208"/>
      <c r="J79" s="208"/>
      <c r="K79" s="210"/>
      <c r="L79" s="206" t="s">
        <v>227</v>
      </c>
      <c r="M79" s="206" t="s">
        <v>228</v>
      </c>
      <c r="N79" s="206" t="s">
        <v>229</v>
      </c>
      <c r="O79" s="264"/>
    </row>
    <row r="80" ht="14.25" customHeight="1" spans="1:15">
      <c r="A80" s="5"/>
      <c r="C80" s="197"/>
      <c r="D80" s="209"/>
      <c r="E80" s="209"/>
      <c r="F80" s="207">
        <v>1</v>
      </c>
      <c r="G80" s="210"/>
      <c r="H80" s="211">
        <v>2</v>
      </c>
      <c r="I80" s="210"/>
      <c r="J80" s="211">
        <v>3</v>
      </c>
      <c r="K80" s="210"/>
      <c r="L80" s="209"/>
      <c r="M80" s="209"/>
      <c r="N80" s="209"/>
      <c r="O80" s="264"/>
    </row>
    <row r="81" ht="14.25" customHeight="1" spans="1:15">
      <c r="A81" s="5"/>
      <c r="C81" s="197"/>
      <c r="D81" s="212"/>
      <c r="E81" s="212"/>
      <c r="F81" s="213" t="s">
        <v>230</v>
      </c>
      <c r="G81" s="213" t="s">
        <v>231</v>
      </c>
      <c r="H81" s="213" t="s">
        <v>230</v>
      </c>
      <c r="I81" s="213" t="s">
        <v>231</v>
      </c>
      <c r="J81" s="213" t="s">
        <v>230</v>
      </c>
      <c r="K81" s="213" t="s">
        <v>231</v>
      </c>
      <c r="L81" s="212"/>
      <c r="M81" s="212"/>
      <c r="N81" s="212"/>
      <c r="O81" s="264"/>
    </row>
    <row r="82" ht="14.25" customHeight="1" spans="1:15">
      <c r="A82" s="5"/>
      <c r="C82" s="197"/>
      <c r="D82" s="35">
        <v>1</v>
      </c>
      <c r="E82" s="234" t="s">
        <v>274</v>
      </c>
      <c r="F82" s="87"/>
      <c r="G82" s="35" t="str">
        <f t="shared" ref="G82:I85" si="11">IF(F82="Tidak ada","1",IF(F82="Ada","4",""))</f>
        <v/>
      </c>
      <c r="H82" s="87"/>
      <c r="I82" s="35" t="str">
        <f t="shared" si="11"/>
        <v/>
      </c>
      <c r="J82" s="87"/>
      <c r="K82" s="35" t="str">
        <f t="shared" ref="K82:K85" si="12">IF(J82="Tidak ada","1",IF(J82="Ada","4",""))</f>
        <v/>
      </c>
      <c r="L82" s="265" t="str">
        <f>IFERROR(SUM($G82+$I82+$K82),"")</f>
        <v/>
      </c>
      <c r="M82" s="265" t="str">
        <f>IFERROR(SUM(L82/3),"")</f>
        <v/>
      </c>
      <c r="N82" s="331" t="s">
        <v>275</v>
      </c>
      <c r="O82" s="262"/>
    </row>
    <row r="83" ht="14.25" customHeight="1" spans="1:15">
      <c r="A83" s="5"/>
      <c r="C83" s="197"/>
      <c r="D83" s="35">
        <v>2</v>
      </c>
      <c r="E83" s="234" t="s">
        <v>276</v>
      </c>
      <c r="F83" s="87"/>
      <c r="G83" s="35" t="str">
        <f t="shared" si="11"/>
        <v/>
      </c>
      <c r="H83" s="87"/>
      <c r="I83" s="35" t="str">
        <f t="shared" si="11"/>
        <v/>
      </c>
      <c r="J83" s="87"/>
      <c r="K83" s="35" t="str">
        <f t="shared" si="12"/>
        <v/>
      </c>
      <c r="L83" s="265" t="str">
        <f t="shared" ref="L83:L85" si="13">IFERROR(SUM($G83+$I83+$K83),"")</f>
        <v/>
      </c>
      <c r="M83" s="265" t="str">
        <f t="shared" ref="M83:M85" si="14">IFERROR(SUM(L83/3),"")</f>
        <v/>
      </c>
      <c r="N83" s="332"/>
      <c r="O83" s="262"/>
    </row>
    <row r="84" ht="14.25" customHeight="1" spans="1:15">
      <c r="A84" s="5"/>
      <c r="C84" s="197"/>
      <c r="D84" s="35">
        <v>3</v>
      </c>
      <c r="E84" s="234" t="s">
        <v>277</v>
      </c>
      <c r="F84" s="87"/>
      <c r="G84" s="35" t="str">
        <f t="shared" si="11"/>
        <v/>
      </c>
      <c r="H84" s="87"/>
      <c r="I84" s="35" t="str">
        <f t="shared" si="11"/>
        <v/>
      </c>
      <c r="J84" s="87"/>
      <c r="K84" s="35" t="str">
        <f t="shared" si="12"/>
        <v/>
      </c>
      <c r="L84" s="265" t="str">
        <f t="shared" si="13"/>
        <v/>
      </c>
      <c r="M84" s="265" t="str">
        <f t="shared" si="14"/>
        <v/>
      </c>
      <c r="N84" s="332"/>
      <c r="O84" s="262"/>
    </row>
    <row r="85" ht="14.25" customHeight="1" spans="1:15">
      <c r="A85" s="5"/>
      <c r="C85" s="197"/>
      <c r="D85" s="35">
        <v>4</v>
      </c>
      <c r="E85" s="234" t="s">
        <v>278</v>
      </c>
      <c r="F85" s="87"/>
      <c r="G85" s="35" t="str">
        <f t="shared" si="11"/>
        <v/>
      </c>
      <c r="H85" s="87"/>
      <c r="I85" s="35" t="str">
        <f t="shared" si="11"/>
        <v/>
      </c>
      <c r="J85" s="87"/>
      <c r="K85" s="35" t="str">
        <f t="shared" si="12"/>
        <v/>
      </c>
      <c r="L85" s="265" t="str">
        <f t="shared" si="13"/>
        <v/>
      </c>
      <c r="M85" s="265" t="str">
        <f t="shared" si="14"/>
        <v/>
      </c>
      <c r="N85" s="332"/>
      <c r="O85" s="262"/>
    </row>
    <row r="86" ht="14.25" customHeight="1" spans="1:15">
      <c r="A86" s="5"/>
      <c r="C86" s="197"/>
      <c r="D86" s="233"/>
      <c r="E86" s="234"/>
      <c r="F86" s="235"/>
      <c r="G86" s="235"/>
      <c r="H86" s="235"/>
      <c r="I86" s="235"/>
      <c r="J86" s="305"/>
      <c r="K86" s="267" t="s">
        <v>243</v>
      </c>
      <c r="L86" s="268"/>
      <c r="M86" s="285">
        <f>SUM($M82:$M85)</f>
        <v>0</v>
      </c>
      <c r="N86" s="332"/>
      <c r="O86" s="262"/>
    </row>
    <row r="87" ht="14.25" customHeight="1" spans="1:15">
      <c r="A87" s="5"/>
      <c r="C87" s="218"/>
      <c r="D87" s="219"/>
      <c r="E87" s="219"/>
      <c r="F87" s="220"/>
      <c r="G87" s="220"/>
      <c r="H87" s="220"/>
      <c r="I87" s="220"/>
      <c r="J87" s="220"/>
      <c r="K87" s="220"/>
      <c r="L87" s="219"/>
      <c r="M87" s="219"/>
      <c r="N87" s="219"/>
      <c r="O87" s="270"/>
    </row>
    <row r="88" ht="14.25" customHeight="1" spans="1:15">
      <c r="A88" s="5"/>
      <c r="C88" s="2"/>
      <c r="D88" s="2"/>
      <c r="E88" s="2"/>
      <c r="F88" s="191"/>
      <c r="G88" s="191"/>
      <c r="H88" s="191"/>
      <c r="I88" s="191"/>
      <c r="J88" s="191"/>
      <c r="K88" s="191"/>
      <c r="L88" s="2"/>
      <c r="M88" s="2"/>
      <c r="N88" s="2"/>
      <c r="O88" s="2"/>
    </row>
    <row r="89" ht="18" customHeight="1" spans="1:15">
      <c r="A89" s="5"/>
      <c r="C89" s="310" t="s">
        <v>279</v>
      </c>
      <c r="D89" s="311"/>
      <c r="E89" s="311"/>
      <c r="F89" s="312"/>
      <c r="G89" s="312"/>
      <c r="H89" s="312"/>
      <c r="I89" s="312"/>
      <c r="J89" s="312"/>
      <c r="K89" s="312"/>
      <c r="L89" s="311"/>
      <c r="M89" s="311"/>
      <c r="N89" s="311"/>
      <c r="O89" s="333"/>
    </row>
    <row r="90" ht="14.25" customHeight="1" spans="1:15">
      <c r="A90" s="5"/>
      <c r="C90" s="313"/>
      <c r="D90" s="314"/>
      <c r="E90" s="314"/>
      <c r="F90" s="315"/>
      <c r="G90" s="315"/>
      <c r="H90" s="315"/>
      <c r="I90" s="315"/>
      <c r="J90" s="315"/>
      <c r="K90" s="315"/>
      <c r="L90" s="314"/>
      <c r="M90" s="314"/>
      <c r="N90" s="314"/>
      <c r="O90" s="262"/>
    </row>
    <row r="91" ht="14.25" customHeight="1" spans="1:15">
      <c r="A91" s="5"/>
      <c r="C91" s="313"/>
      <c r="D91" s="316" t="s">
        <v>10</v>
      </c>
      <c r="E91" s="829" t="s">
        <v>280</v>
      </c>
      <c r="F91" s="830" t="s">
        <v>273</v>
      </c>
      <c r="G91" s="319"/>
      <c r="H91" s="319"/>
      <c r="I91" s="319"/>
      <c r="J91" s="319"/>
      <c r="K91" s="334"/>
      <c r="L91" s="206" t="s">
        <v>227</v>
      </c>
      <c r="M91" s="206" t="s">
        <v>228</v>
      </c>
      <c r="N91" s="317" t="s">
        <v>267</v>
      </c>
      <c r="O91" s="262"/>
    </row>
    <row r="92" ht="14.25" customHeight="1" spans="1:15">
      <c r="A92" s="5"/>
      <c r="C92" s="278"/>
      <c r="D92" s="209"/>
      <c r="E92" s="209"/>
      <c r="F92" s="207">
        <v>1</v>
      </c>
      <c r="G92" s="210"/>
      <c r="H92" s="211">
        <v>2</v>
      </c>
      <c r="I92" s="210"/>
      <c r="J92" s="211">
        <v>3</v>
      </c>
      <c r="K92" s="210"/>
      <c r="L92" s="209"/>
      <c r="M92" s="209"/>
      <c r="N92" s="209"/>
      <c r="O92" s="262"/>
    </row>
    <row r="93" ht="19" customHeight="1" spans="1:15">
      <c r="A93" s="5"/>
      <c r="C93" s="278"/>
      <c r="D93" s="212"/>
      <c r="E93" s="212"/>
      <c r="F93" s="213" t="s">
        <v>230</v>
      </c>
      <c r="G93" s="213" t="s">
        <v>231</v>
      </c>
      <c r="H93" s="214" t="s">
        <v>230</v>
      </c>
      <c r="I93" s="214" t="s">
        <v>231</v>
      </c>
      <c r="J93" s="214" t="s">
        <v>230</v>
      </c>
      <c r="K93" s="214" t="s">
        <v>231</v>
      </c>
      <c r="L93" s="212"/>
      <c r="M93" s="212"/>
      <c r="N93" s="212"/>
      <c r="O93" s="262"/>
    </row>
    <row r="94" ht="14.25" customHeight="1" spans="1:15">
      <c r="A94" s="5"/>
      <c r="C94" s="320"/>
      <c r="D94" s="321">
        <v>1</v>
      </c>
      <c r="E94" s="221" t="s">
        <v>281</v>
      </c>
      <c r="F94" s="322"/>
      <c r="G94" s="35" t="str">
        <f t="shared" ref="G94:I94" si="15">IF(F94="Tidak ada","1",IF(F94="Ada","4",""))</f>
        <v/>
      </c>
      <c r="H94" s="322"/>
      <c r="I94" s="35" t="str">
        <f t="shared" si="15"/>
        <v/>
      </c>
      <c r="J94" s="322"/>
      <c r="K94" s="35" t="str">
        <f t="shared" ref="K94" si="16">IF(J94="Tidak ada","1",IF(J94="Ada","4",""))</f>
        <v/>
      </c>
      <c r="L94" s="335" t="str">
        <f>IFERROR(SUM($G94+$I94+$K94),"")</f>
        <v/>
      </c>
      <c r="M94" s="335" t="str">
        <f>IFERROR(SUM($L94/3),"")</f>
        <v/>
      </c>
      <c r="N94" s="336" t="s">
        <v>282</v>
      </c>
      <c r="O94" s="262"/>
    </row>
    <row r="95" ht="28" spans="1:15">
      <c r="A95" s="5"/>
      <c r="C95" s="320"/>
      <c r="D95" s="321">
        <v>2</v>
      </c>
      <c r="E95" s="323" t="s">
        <v>283</v>
      </c>
      <c r="F95" s="34"/>
      <c r="G95" s="35" t="str">
        <f>IF(F95="Tidak Ada","1",IF(F95="50% kondisi sesuai aturan","2",IF(F95="75 % kondisi sesuai aturan","3",IF(F95="100 % kondisi sesuai aturan","4",""))))</f>
        <v/>
      </c>
      <c r="H95" s="34"/>
      <c r="I95" s="35" t="str">
        <f>IF(H95="Tidak Ada","1",IF(H95="50% kondisi sesuai aturan","2",IF(H95="75 % kondisi sesuai aturan","3",IF(H95="100 % kondisi sesuai aturan","4",""))))</f>
        <v/>
      </c>
      <c r="J95" s="34"/>
      <c r="K95" s="35" t="str">
        <f>IF(J95="Tidak Ada","1",IF(J95="50% kondisi sesuai aturan","2",IF(J95="75 % kondisi sesuai aturan","3",IF(J95="100 % kondisi sesuai aturan","4",""))))</f>
        <v/>
      </c>
      <c r="L95" s="335" t="str">
        <f t="shared" ref="L95:L96" si="17">IFERROR(SUM($G95+$I95+$K95),"")</f>
        <v/>
      </c>
      <c r="M95" s="335" t="str">
        <f t="shared" ref="M95:M96" si="18">IFERROR(SUM($L95/3),"")</f>
        <v/>
      </c>
      <c r="N95" s="337"/>
      <c r="O95" s="262"/>
    </row>
    <row r="96" ht="14" spans="1:15">
      <c r="A96" s="5"/>
      <c r="C96" s="320"/>
      <c r="D96" s="321">
        <v>3</v>
      </c>
      <c r="E96" s="306" t="s">
        <v>284</v>
      </c>
      <c r="F96" s="34"/>
      <c r="G96" s="35" t="str">
        <f>IF(F96="Tidak Ada","1",IF(F96="50% kondisi sesuai aturan","2",IF(F96="75 % kondisi sesuai aturan","3",IF(F96="100 % kondisi sesuai aturan","4",""))))</f>
        <v/>
      </c>
      <c r="H96" s="34"/>
      <c r="I96" s="35" t="str">
        <f>IF(H96="Tidak Ada","1",IF(H96="50% kondisi sesuai aturan","2",IF(H96="75 % kondisi sesuai aturan","3",IF(H96="100 % kondisi sesuai aturan","4",""))))</f>
        <v/>
      </c>
      <c r="J96" s="34"/>
      <c r="K96" s="35" t="str">
        <f>IF(J96="Tidak Ada","1",IF(J96="50% kondisi sesuai aturan","2",IF(J96="75 % kondisi sesuai aturan","3",IF(J96="100 % kondisi sesuai aturan","4",""))))</f>
        <v/>
      </c>
      <c r="L96" s="335" t="str">
        <f t="shared" si="17"/>
        <v/>
      </c>
      <c r="M96" s="335" t="str">
        <f t="shared" si="18"/>
        <v/>
      </c>
      <c r="N96" s="337"/>
      <c r="O96" s="262"/>
    </row>
    <row r="97" ht="36" customHeight="1" spans="1:15">
      <c r="A97" s="5"/>
      <c r="C97" s="197"/>
      <c r="D97" s="306"/>
      <c r="E97" s="234"/>
      <c r="F97" s="235"/>
      <c r="G97" s="235"/>
      <c r="H97" s="235"/>
      <c r="I97" s="235"/>
      <c r="J97" s="235"/>
      <c r="K97" s="267" t="s">
        <v>243</v>
      </c>
      <c r="L97" s="268"/>
      <c r="M97" s="285">
        <f>SUM($M94:$M96)</f>
        <v>0</v>
      </c>
      <c r="N97" s="338"/>
      <c r="O97" s="262"/>
    </row>
    <row r="98" customHeight="1" spans="1:15">
      <c r="A98" s="5"/>
      <c r="C98" s="218"/>
      <c r="D98" s="219"/>
      <c r="E98" s="219"/>
      <c r="F98" s="220"/>
      <c r="G98" s="220"/>
      <c r="H98" s="220"/>
      <c r="I98" s="220"/>
      <c r="J98" s="220"/>
      <c r="K98" s="220"/>
      <c r="L98" s="219"/>
      <c r="M98" s="219"/>
      <c r="N98" s="219"/>
      <c r="O98" s="270"/>
    </row>
    <row r="99" ht="14.25" customHeight="1" spans="1:15">
      <c r="A99" s="5"/>
      <c r="C99" s="2"/>
      <c r="D99" s="2"/>
      <c r="E99" s="2"/>
      <c r="F99" s="191"/>
      <c r="G99" s="191"/>
      <c r="H99" s="191"/>
      <c r="I99" s="191"/>
      <c r="J99" s="191"/>
      <c r="K99" s="339"/>
      <c r="L99" s="2"/>
      <c r="M99" s="2"/>
      <c r="N99" s="2"/>
      <c r="O99" s="2"/>
    </row>
    <row r="100" ht="14.25" customHeight="1" spans="1:15">
      <c r="A100" s="5"/>
      <c r="C100" s="2"/>
      <c r="D100" s="2"/>
      <c r="E100" s="2"/>
      <c r="F100" s="191"/>
      <c r="G100" s="191"/>
      <c r="H100" s="191"/>
      <c r="I100" s="191"/>
      <c r="J100" s="191"/>
      <c r="K100" s="191"/>
      <c r="L100" s="2"/>
      <c r="M100" s="2"/>
      <c r="N100" s="2"/>
      <c r="O100" s="2"/>
    </row>
    <row r="101" ht="14.25" customHeight="1" spans="1:15">
      <c r="A101" s="5"/>
      <c r="C101" s="2"/>
      <c r="D101" s="2"/>
      <c r="E101" s="2"/>
      <c r="F101" s="191"/>
      <c r="G101" s="191"/>
      <c r="H101" s="191"/>
      <c r="I101" s="191"/>
      <c r="J101" s="191"/>
      <c r="K101" s="191"/>
      <c r="L101" s="2"/>
      <c r="M101" s="2"/>
      <c r="N101" s="2"/>
      <c r="O101" s="2"/>
    </row>
    <row r="102" ht="14.25" customHeight="1" spans="1:15">
      <c r="A102" s="5"/>
      <c r="C102" s="2"/>
      <c r="D102" s="2"/>
      <c r="E102" s="2"/>
      <c r="F102" s="191"/>
      <c r="G102" s="191"/>
      <c r="H102" s="191"/>
      <c r="I102" s="191"/>
      <c r="J102" s="191"/>
      <c r="K102" s="191"/>
      <c r="L102" s="2"/>
      <c r="M102" s="2"/>
      <c r="N102" s="2"/>
      <c r="O102" s="2"/>
    </row>
    <row r="103" ht="14.25" customHeight="1" spans="1:15">
      <c r="A103" s="5"/>
      <c r="C103" s="2"/>
      <c r="D103" s="2"/>
      <c r="E103" s="2"/>
      <c r="F103" s="191"/>
      <c r="G103" s="191"/>
      <c r="H103" s="191"/>
      <c r="I103" s="191"/>
      <c r="J103" s="191"/>
      <c r="K103" s="191"/>
      <c r="L103" s="2"/>
      <c r="M103" s="2"/>
      <c r="N103" s="2"/>
      <c r="O103" s="2"/>
    </row>
    <row r="104" ht="14.25" customHeight="1" spans="1:15">
      <c r="A104" s="5"/>
      <c r="C104" s="2"/>
      <c r="D104" s="2"/>
      <c r="E104" s="2"/>
      <c r="F104" s="191"/>
      <c r="G104" s="191"/>
      <c r="H104" s="191"/>
      <c r="I104" s="191"/>
      <c r="J104" s="191"/>
      <c r="K104" s="191"/>
      <c r="L104" s="2"/>
      <c r="M104" s="2"/>
      <c r="N104" s="2"/>
      <c r="O104" s="2"/>
    </row>
    <row r="105" ht="14.25" customHeight="1" spans="1:15">
      <c r="A105" s="5"/>
      <c r="C105" s="2"/>
      <c r="D105" s="2"/>
      <c r="E105" s="2"/>
      <c r="F105" s="191"/>
      <c r="G105" s="191"/>
      <c r="H105" s="191"/>
      <c r="I105" s="191"/>
      <c r="J105" s="191"/>
      <c r="K105" s="191"/>
      <c r="L105" s="2"/>
      <c r="M105" s="2"/>
      <c r="N105" s="2"/>
      <c r="O105" s="2"/>
    </row>
    <row r="106" ht="14.25" customHeight="1" spans="1:15">
      <c r="A106" s="5"/>
      <c r="C106" s="2"/>
      <c r="D106" s="2"/>
      <c r="E106" s="2"/>
      <c r="F106" s="191"/>
      <c r="G106" s="191"/>
      <c r="H106" s="191"/>
      <c r="I106" s="191"/>
      <c r="J106" s="191"/>
      <c r="K106" s="191"/>
      <c r="L106" s="2"/>
      <c r="M106" s="2"/>
      <c r="N106" s="2"/>
      <c r="O106" s="2"/>
    </row>
    <row r="107" ht="14.25" customHeight="1" spans="1:15">
      <c r="A107" s="5"/>
      <c r="C107" s="2"/>
      <c r="D107" s="2"/>
      <c r="E107" s="2"/>
      <c r="F107" s="191"/>
      <c r="G107" s="191"/>
      <c r="H107" s="191"/>
      <c r="I107" s="191"/>
      <c r="J107" s="191"/>
      <c r="K107" s="191"/>
      <c r="L107" s="2"/>
      <c r="M107" s="2"/>
      <c r="N107" s="2"/>
      <c r="O107" s="2"/>
    </row>
    <row r="108" ht="14.25" customHeight="1" spans="1:15">
      <c r="A108" s="5"/>
      <c r="C108" s="2"/>
      <c r="D108" s="2"/>
      <c r="E108" s="2"/>
      <c r="F108" s="191"/>
      <c r="G108" s="191"/>
      <c r="H108" s="191"/>
      <c r="I108" s="191"/>
      <c r="J108" s="191"/>
      <c r="K108" s="191"/>
      <c r="L108" s="2"/>
      <c r="M108" s="2"/>
      <c r="N108" s="2"/>
      <c r="O108" s="2"/>
    </row>
    <row r="109" ht="14.25" customHeight="1" spans="1:15">
      <c r="A109" s="5"/>
      <c r="C109" s="2"/>
      <c r="D109" s="2"/>
      <c r="E109" s="2"/>
      <c r="F109" s="191"/>
      <c r="G109" s="191"/>
      <c r="H109" s="191"/>
      <c r="I109" s="191"/>
      <c r="J109" s="191"/>
      <c r="K109" s="191"/>
      <c r="L109" s="2"/>
      <c r="M109" s="2"/>
      <c r="N109" s="2"/>
      <c r="O109" s="2"/>
    </row>
    <row r="110" ht="14.25" customHeight="1" spans="1:15">
      <c r="A110" s="5"/>
      <c r="C110" s="2"/>
      <c r="D110" s="2"/>
      <c r="E110" s="2"/>
      <c r="F110" s="191"/>
      <c r="G110" s="191"/>
      <c r="H110" s="191"/>
      <c r="I110" s="191"/>
      <c r="J110" s="191"/>
      <c r="K110" s="191"/>
      <c r="L110" s="2"/>
      <c r="M110" s="2"/>
      <c r="N110" s="2"/>
      <c r="O110" s="2"/>
    </row>
    <row r="111" ht="14.25" customHeight="1" spans="1:15">
      <c r="A111" s="5"/>
      <c r="C111" s="2"/>
      <c r="D111" s="2"/>
      <c r="E111" s="2"/>
      <c r="F111" s="191"/>
      <c r="G111" s="191"/>
      <c r="H111" s="191"/>
      <c r="I111" s="191"/>
      <c r="J111" s="191"/>
      <c r="K111" s="191"/>
      <c r="L111" s="2"/>
      <c r="M111" s="2"/>
      <c r="N111" s="2"/>
      <c r="O111" s="2"/>
    </row>
    <row r="112" ht="14.25" customHeight="1" spans="1:1">
      <c r="A112" s="5"/>
    </row>
    <row r="113" ht="14.25" customHeight="1" spans="1:1">
      <c r="A113" s="5"/>
    </row>
    <row r="114" ht="14.25" customHeight="1" spans="1:1">
      <c r="A114" s="5"/>
    </row>
    <row r="115" ht="14.25" customHeight="1" spans="1:1">
      <c r="A115" s="5"/>
    </row>
    <row r="116" ht="14.25" customHeight="1" spans="1:1">
      <c r="A116" s="5"/>
    </row>
    <row r="117" ht="14.25" customHeight="1" spans="1:1">
      <c r="A117" s="5"/>
    </row>
    <row r="118" ht="14.25" customHeight="1" spans="1:1">
      <c r="A118" s="5"/>
    </row>
    <row r="119" ht="14.25" customHeight="1" spans="1:1">
      <c r="A119" s="5"/>
    </row>
    <row r="120" ht="14.25" customHeight="1" spans="1:1">
      <c r="A120" s="5"/>
    </row>
    <row r="121" ht="14.25" customHeight="1" spans="1:1">
      <c r="A121" s="5"/>
    </row>
    <row r="122" ht="14.25" customHeight="1" spans="1:1">
      <c r="A122" s="5"/>
    </row>
    <row r="123" ht="14.25" customHeight="1" spans="1:1">
      <c r="A123" s="5"/>
    </row>
    <row r="124" ht="14.25" customHeight="1" spans="1:1">
      <c r="A124" s="5"/>
    </row>
    <row r="125" ht="14.25" customHeight="1" spans="1:1">
      <c r="A125" s="5"/>
    </row>
    <row r="126" ht="14.25" customHeight="1" spans="1:1">
      <c r="A126" s="5"/>
    </row>
    <row r="127" ht="14.25" customHeight="1" spans="1:1">
      <c r="A127" s="5"/>
    </row>
    <row r="128" ht="14.25" customHeight="1" spans="1:1">
      <c r="A128" s="5"/>
    </row>
    <row r="129" ht="14.25" customHeight="1" spans="1:1">
      <c r="A129" s="5"/>
    </row>
    <row r="130" ht="14.25" customHeight="1" spans="1:1">
      <c r="A130" s="5"/>
    </row>
    <row r="131" ht="14.25" customHeight="1" spans="1:1">
      <c r="A131" s="5"/>
    </row>
    <row r="132" ht="14.25" customHeight="1" spans="1:1">
      <c r="A132" s="5"/>
    </row>
    <row r="133" ht="14.25" customHeight="1" spans="1:1">
      <c r="A133" s="5"/>
    </row>
    <row r="134" ht="14.25" customHeight="1" spans="1:1">
      <c r="A134" s="5"/>
    </row>
    <row r="135" ht="14.25" customHeight="1" spans="1:1">
      <c r="A135" s="5"/>
    </row>
    <row r="136" ht="14.25" customHeight="1" spans="1:1">
      <c r="A136" s="5"/>
    </row>
    <row r="137" ht="14.25" customHeight="1" spans="1:1">
      <c r="A137" s="5"/>
    </row>
    <row r="138" ht="14.25" customHeight="1" spans="1:1">
      <c r="A138" s="5"/>
    </row>
    <row r="139" ht="14.25" customHeight="1" spans="1:1">
      <c r="A139" s="5"/>
    </row>
    <row r="140" ht="14.25" customHeight="1" spans="1:1">
      <c r="A140" s="5"/>
    </row>
    <row r="141" ht="14.25" customHeight="1" spans="1:1">
      <c r="A141" s="5"/>
    </row>
    <row r="142" ht="14.25" customHeight="1" spans="1:1">
      <c r="A142" s="5"/>
    </row>
    <row r="143" ht="14.25" customHeight="1" spans="1:1">
      <c r="A143" s="5"/>
    </row>
    <row r="144" ht="14.25" customHeight="1" spans="1:1">
      <c r="A144" s="5"/>
    </row>
    <row r="145" ht="14.25" customHeight="1" spans="1:1">
      <c r="A145" s="5"/>
    </row>
    <row r="146" ht="14.25" customHeight="1" spans="1:1">
      <c r="A146" s="5"/>
    </row>
    <row r="147" ht="14.25" customHeight="1" spans="1:1">
      <c r="A147" s="5"/>
    </row>
    <row r="148" ht="14.25" customHeight="1" spans="1:1">
      <c r="A148" s="5"/>
    </row>
    <row r="149" ht="14.25" customHeight="1" spans="1:1">
      <c r="A149" s="5"/>
    </row>
    <row r="150" ht="14.25" customHeight="1" spans="1:1">
      <c r="A150" s="5"/>
    </row>
    <row r="151" ht="14.25" customHeight="1" spans="1:1">
      <c r="A151" s="5"/>
    </row>
    <row r="152" ht="14.25" customHeight="1" spans="1:1">
      <c r="A152" s="5"/>
    </row>
    <row r="153" ht="14.25" customHeight="1" spans="1:1">
      <c r="A153" s="5"/>
    </row>
    <row r="154" ht="14.25" customHeight="1" spans="1:1">
      <c r="A154" s="5"/>
    </row>
    <row r="155" ht="14.25" customHeight="1" spans="1:1">
      <c r="A155" s="5"/>
    </row>
    <row r="156" ht="14.25" customHeight="1" spans="1:1">
      <c r="A156" s="5"/>
    </row>
    <row r="157" ht="14.25" customHeight="1" spans="1:1">
      <c r="A157" s="5"/>
    </row>
    <row r="158" ht="14.25" customHeight="1" spans="1:1">
      <c r="A158" s="5"/>
    </row>
    <row r="159" ht="14.25" customHeight="1" spans="1:1">
      <c r="A159" s="5"/>
    </row>
    <row r="160" ht="14.25" customHeight="1" spans="1:1">
      <c r="A160" s="5"/>
    </row>
    <row r="161" ht="14.25" customHeight="1" spans="1:1">
      <c r="A161" s="5"/>
    </row>
    <row r="162" ht="14.25" customHeight="1" spans="1:1">
      <c r="A162" s="5"/>
    </row>
    <row r="163" ht="14.25" customHeight="1" spans="1:1">
      <c r="A163" s="5"/>
    </row>
    <row r="164" ht="14.25" customHeight="1" spans="1:1">
      <c r="A164" s="5"/>
    </row>
    <row r="165" ht="14.25" customHeight="1" spans="1:1">
      <c r="A165" s="5"/>
    </row>
    <row r="166" ht="14.25" customHeight="1" spans="1:1">
      <c r="A166" s="5"/>
    </row>
    <row r="167" ht="14.25" customHeight="1" spans="1:1">
      <c r="A167" s="5"/>
    </row>
    <row r="168" ht="14.25" customHeight="1" spans="1:1">
      <c r="A168" s="5"/>
    </row>
    <row r="169" ht="14.25" customHeight="1" spans="1:1">
      <c r="A169" s="5"/>
    </row>
    <row r="170" ht="14.25" customHeight="1" spans="1:1">
      <c r="A170" s="5"/>
    </row>
    <row r="171" ht="14.25" customHeight="1" spans="1:1">
      <c r="A171" s="5"/>
    </row>
    <row r="172" ht="14.25" customHeight="1" spans="1:1">
      <c r="A172" s="5"/>
    </row>
    <row r="173" ht="14.25" customHeight="1" spans="1:1">
      <c r="A173" s="5"/>
    </row>
    <row r="174" ht="14.25" customHeight="1" spans="1:1">
      <c r="A174" s="5"/>
    </row>
    <row r="175" ht="14.25" customHeight="1" spans="1:1">
      <c r="A175" s="5"/>
    </row>
    <row r="176" ht="14.25" customHeight="1" spans="1:1">
      <c r="A176" s="5"/>
    </row>
    <row r="177" ht="14.25" customHeight="1" spans="1:1">
      <c r="A177" s="5"/>
    </row>
    <row r="178" ht="14.25" customHeight="1" spans="1:1">
      <c r="A178" s="5"/>
    </row>
    <row r="179" ht="14.25" customHeight="1" spans="1:1">
      <c r="A179" s="5"/>
    </row>
    <row r="180" ht="14.25" customHeight="1" spans="1:1">
      <c r="A180" s="5"/>
    </row>
    <row r="181" ht="14.25" customHeight="1" spans="1:1">
      <c r="A181" s="5"/>
    </row>
    <row r="182" ht="14.25" customHeight="1" spans="1:1">
      <c r="A182" s="5"/>
    </row>
    <row r="183" ht="14.25" customHeight="1" spans="1:1">
      <c r="A183" s="5"/>
    </row>
    <row r="184" ht="14.25" customHeight="1" spans="1:1">
      <c r="A184" s="5"/>
    </row>
    <row r="185" ht="14.25" customHeight="1" spans="1:1">
      <c r="A185" s="5"/>
    </row>
    <row r="186" ht="14.25" customHeight="1" spans="1:1">
      <c r="A186" s="5"/>
    </row>
    <row r="187" ht="14.25" customHeight="1" spans="1:1">
      <c r="A187" s="5"/>
    </row>
    <row r="188" ht="14.25" customHeight="1" spans="1:1">
      <c r="A188" s="5"/>
    </row>
    <row r="189" ht="14.25" customHeight="1" spans="1:1">
      <c r="A189" s="5"/>
    </row>
    <row r="190" ht="14.25" customHeight="1" spans="1:1">
      <c r="A190" s="5"/>
    </row>
    <row r="191" ht="14.25" customHeight="1" spans="1:1">
      <c r="A191" s="5"/>
    </row>
    <row r="192" ht="14.25" customHeight="1" spans="1:1">
      <c r="A192" s="5"/>
    </row>
    <row r="193" ht="14.25" customHeight="1" spans="1:1">
      <c r="A193" s="5"/>
    </row>
    <row r="194" ht="14.25" customHeight="1" spans="1:1">
      <c r="A194" s="5"/>
    </row>
    <row r="195" ht="14.25" customHeight="1" spans="1:1">
      <c r="A195" s="5"/>
    </row>
    <row r="196" ht="14.25" customHeight="1" spans="1:1">
      <c r="A196" s="5"/>
    </row>
    <row r="197" ht="14.25" customHeight="1" spans="1:1">
      <c r="A197" s="5"/>
    </row>
    <row r="198" ht="14.25" customHeight="1" spans="1:1">
      <c r="A198" s="5"/>
    </row>
    <row r="199" ht="14.25" customHeight="1" spans="1:1">
      <c r="A199" s="5"/>
    </row>
    <row r="200" ht="14.25" customHeight="1" spans="1:1">
      <c r="A200" s="5"/>
    </row>
    <row r="201" ht="14.25" customHeight="1" spans="1:1">
      <c r="A201" s="5"/>
    </row>
    <row r="202" ht="14.25" customHeight="1" spans="1:1">
      <c r="A202" s="5"/>
    </row>
    <row r="203" ht="14.25" customHeight="1" spans="1:1">
      <c r="A203" s="5"/>
    </row>
    <row r="204" ht="14.25" customHeight="1" spans="1:1">
      <c r="A204" s="5"/>
    </row>
    <row r="205" ht="14.25" customHeight="1" spans="1:1">
      <c r="A205" s="5"/>
    </row>
    <row r="206" ht="14.25" customHeight="1" spans="1:1">
      <c r="A206" s="5"/>
    </row>
    <row r="207" ht="14.25" customHeight="1" spans="1:1">
      <c r="A207" s="5"/>
    </row>
    <row r="208" ht="14.25" customHeight="1" spans="1:1">
      <c r="A208" s="5"/>
    </row>
    <row r="209" ht="14.25" customHeight="1" spans="1:1">
      <c r="A209" s="5"/>
    </row>
    <row r="210" ht="14.25" customHeight="1" spans="1:1">
      <c r="A210" s="5"/>
    </row>
    <row r="211" ht="14.25" customHeight="1" spans="1:1">
      <c r="A211" s="5"/>
    </row>
    <row r="212" ht="14.25" customHeight="1" spans="1:1">
      <c r="A212" s="5"/>
    </row>
    <row r="213" ht="14.25" customHeight="1" spans="1:1">
      <c r="A213" s="5"/>
    </row>
    <row r="214" ht="14.25" customHeight="1" spans="1:1">
      <c r="A214" s="5"/>
    </row>
    <row r="215" ht="14.25" customHeight="1" spans="1:1">
      <c r="A215" s="5"/>
    </row>
    <row r="216" ht="14.25" customHeight="1" spans="1:1">
      <c r="A216" s="5"/>
    </row>
    <row r="217" ht="14.25" customHeight="1" spans="1:1">
      <c r="A217" s="5"/>
    </row>
    <row r="218" ht="14.25" customHeight="1" spans="1:1">
      <c r="A218" s="5"/>
    </row>
    <row r="219" ht="14.25" customHeight="1" spans="1:1">
      <c r="A219" s="5"/>
    </row>
    <row r="220" ht="14.25" customHeight="1" spans="1:1">
      <c r="A220" s="5"/>
    </row>
    <row r="221" ht="14.25" customHeight="1" spans="1:1">
      <c r="A221" s="5"/>
    </row>
    <row r="222" ht="14.25" customHeight="1" spans="1:1">
      <c r="A222" s="5"/>
    </row>
    <row r="223" ht="14.25" customHeight="1" spans="1:1">
      <c r="A223" s="5"/>
    </row>
    <row r="224" ht="14.25" customHeight="1" spans="1:1">
      <c r="A224" s="5"/>
    </row>
    <row r="225" ht="14.25" customHeight="1" spans="1:1">
      <c r="A225" s="5"/>
    </row>
    <row r="226" ht="14.25" customHeight="1" spans="1:1">
      <c r="A226" s="5"/>
    </row>
    <row r="227" ht="14.25" customHeight="1" spans="1:1">
      <c r="A227" s="5"/>
    </row>
    <row r="228" ht="14.25" customHeight="1" spans="1:1">
      <c r="A228" s="5"/>
    </row>
    <row r="229" ht="14.25" customHeight="1" spans="1:1">
      <c r="A229" s="5"/>
    </row>
    <row r="230" ht="14.25" customHeight="1" spans="1:1">
      <c r="A230" s="5"/>
    </row>
    <row r="231" ht="14.25" customHeight="1" spans="1:1">
      <c r="A231" s="5"/>
    </row>
    <row r="232" ht="14.25" customHeight="1" spans="1:1">
      <c r="A232" s="5"/>
    </row>
    <row r="233" ht="14.25" customHeight="1" spans="1:1">
      <c r="A233" s="5"/>
    </row>
    <row r="234" ht="14.25" customHeight="1" spans="1:1">
      <c r="A234" s="5"/>
    </row>
    <row r="235" ht="14.25" customHeight="1" spans="1:1">
      <c r="A235" s="5"/>
    </row>
    <row r="236" ht="14.25" customHeight="1" spans="1:1">
      <c r="A236" s="5"/>
    </row>
    <row r="237" ht="14.25" customHeight="1" spans="1:1">
      <c r="A237" s="5"/>
    </row>
    <row r="238" ht="14.25" customHeight="1" spans="1:1">
      <c r="A238" s="5"/>
    </row>
    <row r="239" ht="14.25" customHeight="1" spans="1:1">
      <c r="A239" s="5"/>
    </row>
    <row r="240" ht="14.25" customHeight="1" spans="1:1">
      <c r="A240" s="5"/>
    </row>
    <row r="241" ht="14.25" customHeight="1" spans="1:1">
      <c r="A241" s="5"/>
    </row>
    <row r="242" ht="14.25" customHeight="1" spans="1:1">
      <c r="A242" s="5"/>
    </row>
    <row r="243" ht="14.25" customHeight="1" spans="1:1">
      <c r="A243" s="5"/>
    </row>
    <row r="244" ht="14.25" customHeight="1" spans="1:1">
      <c r="A244" s="5"/>
    </row>
    <row r="245" ht="14.25" customHeight="1" spans="1:1">
      <c r="A245" s="5"/>
    </row>
    <row r="246" ht="14.25" customHeight="1" spans="1:1">
      <c r="A246" s="5"/>
    </row>
    <row r="247" ht="14.25" customHeight="1" spans="1:1">
      <c r="A247" s="5"/>
    </row>
    <row r="248" ht="14.25" customHeight="1" spans="1:1">
      <c r="A248" s="5"/>
    </row>
    <row r="249" ht="14.25" customHeight="1" spans="1:1">
      <c r="A249" s="5"/>
    </row>
    <row r="250" ht="14.25" customHeight="1" spans="1:1">
      <c r="A250" s="5"/>
    </row>
    <row r="251" ht="14.25" customHeight="1" spans="1:1">
      <c r="A251" s="5"/>
    </row>
    <row r="252" ht="14.25" customHeight="1" spans="1:1">
      <c r="A252" s="5"/>
    </row>
    <row r="253" ht="14.25" customHeight="1" spans="1:1">
      <c r="A253" s="5"/>
    </row>
    <row r="254" ht="14.25" customHeight="1" spans="1:1">
      <c r="A254" s="5"/>
    </row>
    <row r="255" ht="14.25" customHeight="1" spans="1:1">
      <c r="A255" s="5"/>
    </row>
    <row r="256" ht="14.25" customHeight="1" spans="1:1">
      <c r="A256" s="5"/>
    </row>
    <row r="257" ht="14.25" customHeight="1" spans="1:1">
      <c r="A257" s="5"/>
    </row>
    <row r="258" ht="14.25" customHeight="1" spans="1:1">
      <c r="A258" s="5"/>
    </row>
    <row r="259" ht="14.25" customHeight="1" spans="1:1">
      <c r="A259" s="5"/>
    </row>
    <row r="260" ht="14.25" customHeight="1" spans="1:1">
      <c r="A260" s="5"/>
    </row>
    <row r="261" ht="14.25" customHeight="1" spans="1:1">
      <c r="A261" s="5"/>
    </row>
    <row r="262" ht="14.25" customHeight="1" spans="1:1">
      <c r="A262" s="5"/>
    </row>
    <row r="263" ht="14.25" customHeight="1" spans="1:1">
      <c r="A263" s="5"/>
    </row>
    <row r="264" ht="14.25" customHeight="1" spans="1:1">
      <c r="A264" s="5"/>
    </row>
    <row r="265" ht="14.25" customHeight="1" spans="1:1">
      <c r="A265" s="5"/>
    </row>
    <row r="266" ht="14.25" customHeight="1" spans="1:1">
      <c r="A266" s="5"/>
    </row>
    <row r="267" ht="14.25" customHeight="1" spans="1:1">
      <c r="A267" s="5"/>
    </row>
    <row r="268" ht="14.25" customHeight="1" spans="1:1">
      <c r="A268" s="5"/>
    </row>
    <row r="269" ht="14.25" customHeight="1" spans="1:1">
      <c r="A269" s="5"/>
    </row>
    <row r="270" ht="14.25" customHeight="1" spans="1:1">
      <c r="A270" s="5"/>
    </row>
    <row r="271" ht="14.25" customHeight="1" spans="1:1">
      <c r="A271" s="5"/>
    </row>
    <row r="272" ht="14.25" customHeight="1" spans="1:1">
      <c r="A272" s="5"/>
    </row>
    <row r="273" ht="14.25" customHeight="1" spans="1:1">
      <c r="A273" s="5"/>
    </row>
    <row r="274" ht="14.25" customHeight="1" spans="1:1">
      <c r="A274" s="5"/>
    </row>
    <row r="275" ht="14.25" customHeight="1" spans="1:1">
      <c r="A275" s="5"/>
    </row>
    <row r="276" ht="14.25" customHeight="1" spans="1:1">
      <c r="A276" s="5"/>
    </row>
    <row r="277" ht="14.25" customHeight="1" spans="1:1">
      <c r="A277" s="5"/>
    </row>
    <row r="278" ht="14.25" customHeight="1" spans="1:1">
      <c r="A278" s="5"/>
    </row>
    <row r="279" ht="14.25" customHeight="1" spans="1:1">
      <c r="A279" s="5"/>
    </row>
    <row r="280" ht="14.25" customHeight="1" spans="1:1">
      <c r="A280" s="5"/>
    </row>
    <row r="281" ht="14.25" customHeight="1" spans="1:1">
      <c r="A281" s="5"/>
    </row>
    <row r="282" ht="14.25" customHeight="1" spans="1:1">
      <c r="A282" s="5"/>
    </row>
    <row r="283" ht="14.25" customHeight="1" spans="1:1">
      <c r="A283" s="5"/>
    </row>
    <row r="284" ht="14.25" customHeight="1" spans="1:1">
      <c r="A284" s="5"/>
    </row>
    <row r="285" ht="14.25" customHeight="1" spans="1:1">
      <c r="A285" s="5"/>
    </row>
    <row r="286" ht="15.75" customHeight="1" spans="1:1">
      <c r="A286" s="5"/>
    </row>
    <row r="287" ht="15.75" customHeight="1" spans="1:1">
      <c r="A287" s="5"/>
    </row>
    <row r="288" ht="15.75" customHeight="1" spans="1:1">
      <c r="A288" s="5"/>
    </row>
    <row r="289" ht="15.75" customHeight="1" spans="1:1">
      <c r="A289" s="5"/>
    </row>
    <row r="290" ht="15.75" customHeight="1" spans="1:1">
      <c r="A290" s="5"/>
    </row>
    <row r="291" ht="15.75" customHeight="1" spans="1:1">
      <c r="A291" s="5"/>
    </row>
    <row r="292" ht="15.75" customHeight="1" spans="1:1">
      <c r="A292" s="5"/>
    </row>
    <row r="293" ht="15.75" customHeight="1" spans="1:1">
      <c r="A293" s="5"/>
    </row>
    <row r="294" ht="15.75" customHeight="1" spans="1:1">
      <c r="A294" s="5"/>
    </row>
    <row r="295" ht="15.75" customHeight="1" spans="1:1">
      <c r="A295" s="5"/>
    </row>
    <row r="296" ht="15.75" customHeight="1" spans="1:1">
      <c r="A296" s="5"/>
    </row>
    <row r="297" ht="15.75" customHeight="1" spans="1:1">
      <c r="A297" s="5"/>
    </row>
    <row r="298" ht="15.75" customHeight="1" spans="1:1">
      <c r="A298" s="5"/>
    </row>
    <row r="299" ht="15.75" customHeight="1" spans="1:1">
      <c r="A299" s="5"/>
    </row>
    <row r="300" ht="15.75" customHeight="1" spans="1:1">
      <c r="A300" s="5"/>
    </row>
    <row r="301" ht="15.75" customHeight="1" spans="1:1">
      <c r="A301" s="5"/>
    </row>
    <row r="302" ht="15.75" customHeight="1" spans="1:1">
      <c r="A302" s="5"/>
    </row>
    <row r="303" ht="15.75" customHeight="1" spans="1:1">
      <c r="A303" s="5"/>
    </row>
    <row r="304" ht="15.75" customHeight="1" spans="1:1">
      <c r="A304" s="5"/>
    </row>
    <row r="305" ht="15.75" customHeight="1" spans="1:1">
      <c r="A305" s="5"/>
    </row>
    <row r="306" ht="15.75" customHeight="1" spans="1:1">
      <c r="A306" s="5"/>
    </row>
    <row r="307" ht="15.75" customHeight="1" spans="1:1">
      <c r="A307" s="5"/>
    </row>
    <row r="308" ht="15.75" customHeight="1" spans="1:1">
      <c r="A308" s="5"/>
    </row>
    <row r="309" ht="15.75" customHeight="1" spans="1:1">
      <c r="A309" s="5"/>
    </row>
    <row r="310" ht="15.75" customHeight="1" spans="1:1">
      <c r="A310" s="5"/>
    </row>
    <row r="311" ht="15.75" customHeight="1" spans="1:1">
      <c r="A311" s="5"/>
    </row>
    <row r="312" ht="15.75" customHeight="1" spans="1:1">
      <c r="A312" s="5"/>
    </row>
    <row r="313" ht="15.75" customHeight="1" spans="1:1">
      <c r="A313" s="5"/>
    </row>
    <row r="314" ht="15.75" customHeight="1" spans="1:1">
      <c r="A314" s="5"/>
    </row>
    <row r="315" ht="15.75" customHeight="1" spans="1:1">
      <c r="A315" s="5"/>
    </row>
    <row r="316" ht="15.75" customHeight="1" spans="1:1">
      <c r="A316" s="5"/>
    </row>
    <row r="317" ht="15.75" customHeight="1" spans="1:1">
      <c r="A317" s="5"/>
    </row>
    <row r="318" ht="15.75" customHeight="1" spans="1:1">
      <c r="A318" s="5"/>
    </row>
    <row r="319" ht="15.75" customHeight="1" spans="1:1">
      <c r="A319" s="5"/>
    </row>
    <row r="320" ht="15.75" customHeight="1" spans="1:1">
      <c r="A320" s="5"/>
    </row>
    <row r="321" ht="15.75" customHeight="1" spans="1:1">
      <c r="A321" s="5"/>
    </row>
    <row r="322" ht="15.75" customHeight="1" spans="1:1">
      <c r="A322" s="5"/>
    </row>
    <row r="323" ht="15.75" customHeight="1" spans="1:1">
      <c r="A323" s="5"/>
    </row>
    <row r="324" ht="15.75" customHeight="1" spans="1:1">
      <c r="A324" s="5"/>
    </row>
    <row r="325" ht="15.75" customHeight="1" spans="1:1">
      <c r="A325" s="5"/>
    </row>
    <row r="326" ht="15.75" customHeight="1" spans="1:1">
      <c r="A326" s="5"/>
    </row>
    <row r="327" ht="15.75" customHeight="1" spans="1:1">
      <c r="A327" s="5"/>
    </row>
    <row r="328" ht="15.75" customHeight="1" spans="1:1">
      <c r="A328" s="5"/>
    </row>
    <row r="329" ht="15.75" customHeight="1" spans="1:1">
      <c r="A329" s="5"/>
    </row>
    <row r="330" ht="15.75" customHeight="1" spans="1:1">
      <c r="A330" s="5"/>
    </row>
    <row r="331" ht="15.75" customHeight="1" spans="1:1">
      <c r="A331" s="5"/>
    </row>
    <row r="332" ht="15.75" customHeight="1" spans="1:1">
      <c r="A332" s="5"/>
    </row>
    <row r="333" ht="15.75" customHeight="1" spans="1:1">
      <c r="A333" s="5"/>
    </row>
    <row r="334" ht="15.75" customHeight="1" spans="1:1">
      <c r="A334" s="5"/>
    </row>
    <row r="335" ht="15.75" customHeight="1" spans="1:1">
      <c r="A335" s="5"/>
    </row>
    <row r="336" ht="15.75" customHeight="1" spans="1:1">
      <c r="A336" s="5"/>
    </row>
    <row r="337" ht="15.75" customHeight="1" spans="1:1">
      <c r="A337" s="5"/>
    </row>
    <row r="338" ht="15.75" customHeight="1" spans="1:1">
      <c r="A338" s="5"/>
    </row>
    <row r="339" ht="15.75" customHeight="1" spans="1:1">
      <c r="A339" s="5"/>
    </row>
    <row r="340" ht="15.75" customHeight="1" spans="1:1">
      <c r="A340" s="5"/>
    </row>
    <row r="341" ht="15.75" customHeight="1" spans="1:1">
      <c r="A341" s="5"/>
    </row>
    <row r="342" ht="15.75" customHeight="1" spans="1:1">
      <c r="A342" s="5"/>
    </row>
    <row r="343" ht="15.75" customHeight="1" spans="1:1">
      <c r="A343" s="5"/>
    </row>
    <row r="344" ht="15.75" customHeight="1" spans="1:1">
      <c r="A344" s="5"/>
    </row>
    <row r="345" ht="15.75" customHeight="1" spans="1:1">
      <c r="A345" s="5"/>
    </row>
    <row r="346" ht="15.75" customHeight="1" spans="1:1">
      <c r="A346" s="5"/>
    </row>
    <row r="347" ht="15.75" customHeight="1" spans="1:1">
      <c r="A347" s="5"/>
    </row>
    <row r="348" ht="15.75" customHeight="1" spans="1:1">
      <c r="A348" s="5"/>
    </row>
    <row r="349" ht="15.75" customHeight="1" spans="1:1">
      <c r="A349" s="5"/>
    </row>
    <row r="350" ht="15.75" customHeight="1" spans="1:1">
      <c r="A350" s="5"/>
    </row>
    <row r="351" ht="15.75" customHeight="1" spans="1:1">
      <c r="A351" s="5"/>
    </row>
    <row r="352" ht="15.75" customHeight="1" spans="1:1">
      <c r="A352" s="5"/>
    </row>
    <row r="353" ht="15.75" customHeight="1" spans="1:1">
      <c r="A353" s="5"/>
    </row>
    <row r="354" ht="15.75" customHeight="1" spans="1:1">
      <c r="A354" s="5"/>
    </row>
    <row r="355" ht="15.75" customHeight="1" spans="1:1">
      <c r="A355" s="5"/>
    </row>
    <row r="356" ht="15.75" customHeight="1" spans="1:1">
      <c r="A356" s="5"/>
    </row>
    <row r="357" ht="15.75" customHeight="1" spans="1:1">
      <c r="A357" s="5"/>
    </row>
    <row r="358" ht="15.75" customHeight="1" spans="1:1">
      <c r="A358" s="5"/>
    </row>
    <row r="359" ht="15.75" customHeight="1" spans="1:1">
      <c r="A359" s="5"/>
    </row>
    <row r="360" ht="15.75" customHeight="1" spans="1:1">
      <c r="A360" s="5"/>
    </row>
    <row r="361" ht="15.75" customHeight="1" spans="1:1">
      <c r="A361" s="5"/>
    </row>
    <row r="362" ht="15.75" customHeight="1" spans="1:1">
      <c r="A362" s="5"/>
    </row>
    <row r="363" ht="15.75" customHeight="1" spans="1:1">
      <c r="A363" s="5"/>
    </row>
    <row r="364" ht="15.75" customHeight="1" spans="1:1">
      <c r="A364" s="5"/>
    </row>
    <row r="365" ht="15.75" customHeight="1" spans="1:1">
      <c r="A365" s="5"/>
    </row>
    <row r="366" ht="15.75" customHeight="1" spans="1:1">
      <c r="A366" s="5"/>
    </row>
    <row r="367" ht="15.75" customHeight="1" spans="1:1">
      <c r="A367" s="5"/>
    </row>
    <row r="368" ht="15.75" customHeight="1" spans="1:1">
      <c r="A368" s="5"/>
    </row>
    <row r="369" ht="15.75" customHeight="1" spans="1:1">
      <c r="A369" s="5"/>
    </row>
    <row r="370" ht="15.75" customHeight="1" spans="1:1">
      <c r="A370" s="5"/>
    </row>
    <row r="371" ht="15.75" customHeight="1" spans="1:1">
      <c r="A371" s="5"/>
    </row>
    <row r="372" ht="15.75" customHeight="1" spans="1:1">
      <c r="A372" s="5"/>
    </row>
    <row r="373" ht="15.75" customHeight="1" spans="1:1">
      <c r="A373" s="5"/>
    </row>
    <row r="374" ht="15.75" customHeight="1" spans="1:1">
      <c r="A374" s="5"/>
    </row>
    <row r="375" ht="15.75" customHeight="1" spans="1:1">
      <c r="A375" s="5"/>
    </row>
    <row r="376" ht="15.75" customHeight="1" spans="1:1">
      <c r="A376" s="5"/>
    </row>
    <row r="377" ht="15.75" customHeight="1" spans="1:1">
      <c r="A377" s="5"/>
    </row>
    <row r="378" ht="15.75" customHeight="1" spans="1:1">
      <c r="A378" s="5"/>
    </row>
    <row r="379" ht="15.75" customHeight="1" spans="1:1">
      <c r="A379" s="5"/>
    </row>
    <row r="380" ht="15.75" customHeight="1" spans="1:1">
      <c r="A380" s="5"/>
    </row>
    <row r="381" ht="15.75" customHeight="1" spans="1:1">
      <c r="A381" s="5"/>
    </row>
    <row r="382" ht="15.75" customHeight="1" spans="1:1">
      <c r="A382" s="5"/>
    </row>
    <row r="383" ht="15.75" customHeight="1" spans="1:1">
      <c r="A383" s="5"/>
    </row>
    <row r="384" ht="15.75" customHeight="1" spans="1:1">
      <c r="A384" s="5"/>
    </row>
    <row r="385" ht="15.75" customHeight="1" spans="1:1">
      <c r="A385" s="5"/>
    </row>
    <row r="386" ht="15.75" customHeight="1" spans="1:1">
      <c r="A386" s="5"/>
    </row>
    <row r="387" ht="15.75" customHeight="1" spans="1:1">
      <c r="A387" s="5"/>
    </row>
    <row r="388" ht="15.75" customHeight="1" spans="1:1">
      <c r="A388" s="5"/>
    </row>
    <row r="389" ht="15.75" customHeight="1" spans="1:1">
      <c r="A389" s="5"/>
    </row>
    <row r="390" ht="15.75" customHeight="1" spans="1:1">
      <c r="A390" s="5"/>
    </row>
    <row r="391" ht="15.75" customHeight="1" spans="1:1">
      <c r="A391" s="5"/>
    </row>
    <row r="392" ht="15.75" customHeight="1" spans="1:1">
      <c r="A392" s="5"/>
    </row>
    <row r="393" ht="15.75" customHeight="1" spans="1:1">
      <c r="A393" s="5"/>
    </row>
    <row r="394" ht="15.75" customHeight="1" spans="1:1">
      <c r="A394" s="5"/>
    </row>
    <row r="395" ht="15.75" customHeight="1" spans="1:1">
      <c r="A395" s="5"/>
    </row>
    <row r="396" ht="15.75" customHeight="1" spans="1:1">
      <c r="A396" s="5"/>
    </row>
    <row r="397" ht="15.75" customHeight="1" spans="1:1">
      <c r="A397" s="5"/>
    </row>
    <row r="398" ht="15.75" customHeight="1" spans="1:1">
      <c r="A398" s="5"/>
    </row>
    <row r="399" ht="15.75" customHeight="1" spans="1:1">
      <c r="A399" s="5"/>
    </row>
    <row r="400" ht="15.75" customHeight="1" spans="1:1">
      <c r="A400" s="5"/>
    </row>
    <row r="401" ht="15.75" customHeight="1" spans="1:1">
      <c r="A401" s="5"/>
    </row>
    <row r="402" ht="15.75" customHeight="1" spans="1:1">
      <c r="A402" s="5"/>
    </row>
    <row r="403" ht="15.75" customHeight="1" spans="1:1">
      <c r="A403" s="5"/>
    </row>
    <row r="404" ht="15.75" customHeight="1" spans="1:1">
      <c r="A404" s="5"/>
    </row>
    <row r="405" ht="15.75" customHeight="1" spans="1:1">
      <c r="A405" s="5"/>
    </row>
    <row r="406" ht="15.75" customHeight="1" spans="1:1">
      <c r="A406" s="5"/>
    </row>
    <row r="407" ht="15.75" customHeight="1" spans="1:1">
      <c r="A407" s="5"/>
    </row>
    <row r="408" ht="15.75" customHeight="1" spans="1:1">
      <c r="A408" s="5"/>
    </row>
    <row r="409" ht="15.75" customHeight="1" spans="1:1">
      <c r="A409" s="5"/>
    </row>
    <row r="410" ht="15.75" customHeight="1" spans="1:1">
      <c r="A410" s="5"/>
    </row>
    <row r="411" ht="15.75" customHeight="1" spans="1:1">
      <c r="A411" s="5"/>
    </row>
    <row r="412" ht="15.75" customHeight="1" spans="1:1">
      <c r="A412" s="5"/>
    </row>
    <row r="413" ht="15.75" customHeight="1" spans="1:1">
      <c r="A413" s="5"/>
    </row>
    <row r="414" ht="15.75" customHeight="1" spans="1:1">
      <c r="A414" s="5"/>
    </row>
    <row r="415" ht="15.75" customHeight="1" spans="1:1">
      <c r="A415" s="5"/>
    </row>
    <row r="416" ht="15.75" customHeight="1" spans="1:1">
      <c r="A416" s="5"/>
    </row>
    <row r="417" ht="15.75" customHeight="1" spans="1:1">
      <c r="A417" s="5"/>
    </row>
    <row r="418" ht="15.75" customHeight="1" spans="1:1">
      <c r="A418" s="5"/>
    </row>
    <row r="419" ht="15.75" customHeight="1" spans="1:1">
      <c r="A419" s="5"/>
    </row>
    <row r="420" ht="15.75" customHeight="1" spans="1:1">
      <c r="A420" s="5"/>
    </row>
    <row r="421" ht="15.75" customHeight="1" spans="1:1">
      <c r="A421" s="5"/>
    </row>
    <row r="422" ht="15.75" customHeight="1" spans="1:1">
      <c r="A422" s="5"/>
    </row>
    <row r="423" ht="15.75" customHeight="1" spans="1:1">
      <c r="A423" s="5"/>
    </row>
    <row r="424" ht="15.75" customHeight="1" spans="1:1">
      <c r="A424" s="5"/>
    </row>
    <row r="425" ht="15.75" customHeight="1" spans="1:1">
      <c r="A425" s="5"/>
    </row>
    <row r="426" ht="15.75" customHeight="1" spans="1:1">
      <c r="A426" s="5"/>
    </row>
    <row r="427" ht="15.75" customHeight="1" spans="1:1">
      <c r="A427" s="5"/>
    </row>
    <row r="428" ht="15.7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ht="15.75" customHeight="1" spans="1:1">
      <c r="A878" s="5"/>
    </row>
    <row r="879" ht="15.75" customHeight="1" spans="1:1">
      <c r="A879" s="5"/>
    </row>
    <row r="880" ht="15.75" customHeight="1" spans="1:1">
      <c r="A880" s="5"/>
    </row>
    <row r="881" ht="15.75" customHeight="1" spans="1:1">
      <c r="A881" s="5"/>
    </row>
    <row r="882" ht="15.75" customHeight="1" spans="1:1">
      <c r="A882" s="5"/>
    </row>
    <row r="883" ht="15.75" customHeight="1" spans="1:1">
      <c r="A883" s="5"/>
    </row>
    <row r="884" ht="15.75" customHeight="1" spans="1:1">
      <c r="A884" s="5"/>
    </row>
    <row r="885" ht="15.75" customHeight="1" spans="1:1">
      <c r="A885" s="5"/>
    </row>
    <row r="886" ht="15.75" customHeight="1" spans="1:1">
      <c r="A886" s="5"/>
    </row>
    <row r="887" ht="15.75" customHeight="1" spans="1:1">
      <c r="A887" s="5"/>
    </row>
    <row r="888" ht="15.75" customHeight="1" spans="1:1">
      <c r="A888" s="5"/>
    </row>
    <row r="889" ht="15.75" customHeight="1" spans="1:1">
      <c r="A889" s="5"/>
    </row>
    <row r="890" ht="15.75" customHeight="1" spans="1:1">
      <c r="A890" s="5"/>
    </row>
    <row r="891" ht="15.75" customHeight="1" spans="1:1">
      <c r="A891" s="5"/>
    </row>
    <row r="892" ht="15.75" customHeight="1" spans="1:1">
      <c r="A892" s="5"/>
    </row>
    <row r="893" ht="15.75" customHeight="1" spans="1:1">
      <c r="A893" s="5"/>
    </row>
    <row r="894" ht="15.75" customHeight="1" spans="1:1">
      <c r="A894" s="5"/>
    </row>
    <row r="895" ht="15.75" customHeight="1" spans="1:1">
      <c r="A895" s="5"/>
    </row>
    <row r="896" ht="15.75" customHeight="1" spans="1:1">
      <c r="A896" s="5"/>
    </row>
    <row r="897" ht="15.75" customHeight="1" spans="1:1">
      <c r="A897" s="5"/>
    </row>
    <row r="898" ht="15.75" customHeight="1" spans="1:1">
      <c r="A898" s="5"/>
    </row>
    <row r="899" ht="15.75" customHeight="1" spans="1:1">
      <c r="A899" s="5"/>
    </row>
    <row r="900" ht="15.75" customHeight="1" spans="1:1">
      <c r="A900" s="5"/>
    </row>
    <row r="901" ht="15.75" customHeight="1" spans="1:1">
      <c r="A901" s="5"/>
    </row>
    <row r="902" ht="15.75" customHeight="1" spans="1:1">
      <c r="A902" s="5"/>
    </row>
    <row r="903" ht="15.75" customHeight="1" spans="1:1">
      <c r="A903" s="5"/>
    </row>
    <row r="904" ht="15.75" customHeight="1" spans="1:1">
      <c r="A904" s="5"/>
    </row>
    <row r="905" ht="15.75" customHeight="1" spans="1:1">
      <c r="A905" s="5"/>
    </row>
    <row r="906" ht="15.75" customHeight="1" spans="1:1">
      <c r="A906" s="5"/>
    </row>
    <row r="907" ht="15.75" customHeight="1" spans="1:1">
      <c r="A907" s="5"/>
    </row>
    <row r="908" ht="15.75" customHeight="1" spans="1:1">
      <c r="A908" s="5"/>
    </row>
    <row r="909" ht="15.75" customHeight="1" spans="1:1">
      <c r="A909" s="5"/>
    </row>
    <row r="910" ht="15.75" customHeight="1" spans="1:1">
      <c r="A910" s="5"/>
    </row>
    <row r="911" ht="15.75" customHeight="1" spans="1:1">
      <c r="A911" s="5"/>
    </row>
    <row r="912" ht="15.75" customHeight="1" spans="1:1">
      <c r="A912" s="5"/>
    </row>
    <row r="913" ht="15.75" customHeight="1" spans="1:1">
      <c r="A913" s="5"/>
    </row>
    <row r="914" ht="15.75" customHeight="1" spans="1:1">
      <c r="A914" s="5"/>
    </row>
    <row r="915" ht="15.75" customHeight="1" spans="1:1">
      <c r="A915" s="5"/>
    </row>
    <row r="916" ht="15.75" customHeight="1" spans="1:1">
      <c r="A916" s="5"/>
    </row>
    <row r="917" ht="15.75" customHeight="1" spans="1:1">
      <c r="A917" s="5"/>
    </row>
    <row r="918" ht="15.75" customHeight="1" spans="1:1">
      <c r="A918" s="5"/>
    </row>
    <row r="919" ht="15.75" customHeight="1" spans="1:1">
      <c r="A919" s="5"/>
    </row>
    <row r="920" ht="15.75" customHeight="1" spans="1:1">
      <c r="A920" s="5"/>
    </row>
    <row r="921" ht="15.75" customHeight="1" spans="1:1">
      <c r="A921" s="5"/>
    </row>
    <row r="922" ht="15.75" customHeight="1" spans="1:1">
      <c r="A922" s="5"/>
    </row>
    <row r="923" ht="15.75" customHeight="1" spans="1:1">
      <c r="A923" s="5"/>
    </row>
    <row r="924" ht="15.75" customHeight="1" spans="1:1">
      <c r="A924" s="5"/>
    </row>
    <row r="925" ht="15.75" customHeight="1" spans="1:1">
      <c r="A925" s="5"/>
    </row>
    <row r="926" ht="15.75" customHeight="1" spans="1:1">
      <c r="A926" s="5"/>
    </row>
    <row r="927" ht="15.75" customHeight="1" spans="1:1">
      <c r="A927" s="5"/>
    </row>
    <row r="928" ht="15.75" customHeight="1" spans="1:1">
      <c r="A928" s="5"/>
    </row>
    <row r="929" ht="15.75" customHeight="1" spans="1:1">
      <c r="A929" s="5"/>
    </row>
    <row r="930" ht="15.75" customHeight="1" spans="1:1">
      <c r="A930" s="5"/>
    </row>
    <row r="931" ht="15.75" customHeight="1" spans="1:1">
      <c r="A931" s="5"/>
    </row>
    <row r="932" ht="15.75" customHeight="1" spans="1:1">
      <c r="A932" s="5"/>
    </row>
    <row r="933" ht="15.75" customHeight="1" spans="1:1">
      <c r="A933" s="5"/>
    </row>
    <row r="934" ht="15.75" customHeight="1" spans="1:1">
      <c r="A934" s="5"/>
    </row>
    <row r="935" ht="15.75" customHeight="1" spans="1:1">
      <c r="A935" s="5"/>
    </row>
    <row r="936" ht="15.75" customHeight="1" spans="1:1">
      <c r="A936" s="5"/>
    </row>
    <row r="937" ht="15.75" customHeight="1" spans="1:1">
      <c r="A937" s="5"/>
    </row>
    <row r="938" ht="15.75" customHeight="1" spans="1:1">
      <c r="A938" s="5"/>
    </row>
    <row r="939" ht="15.75" customHeight="1" spans="1:1">
      <c r="A939" s="5"/>
    </row>
    <row r="940" ht="15.75" customHeight="1" spans="1:1">
      <c r="A940" s="5"/>
    </row>
    <row r="941" ht="15.75" customHeight="1" spans="1:1">
      <c r="A941" s="5"/>
    </row>
    <row r="942" ht="15.75" customHeight="1" spans="1:1">
      <c r="A942" s="5"/>
    </row>
    <row r="943" ht="15.75" customHeight="1" spans="1:1">
      <c r="A943" s="5"/>
    </row>
    <row r="944" ht="15.75" customHeight="1" spans="1:1">
      <c r="A944" s="5"/>
    </row>
    <row r="945" ht="15.75" customHeight="1" spans="1:1">
      <c r="A945" s="5"/>
    </row>
    <row r="946" ht="15.75" customHeight="1" spans="1:1">
      <c r="A946" s="5"/>
    </row>
    <row r="947" ht="15.75" customHeight="1" spans="1:1">
      <c r="A947" s="5"/>
    </row>
    <row r="948" ht="15.75" customHeight="1" spans="1:1">
      <c r="A948" s="5"/>
    </row>
    <row r="949" ht="15.75" customHeight="1" spans="1:1">
      <c r="A949" s="5"/>
    </row>
    <row r="950" ht="15.75" customHeight="1" spans="1:1">
      <c r="A950" s="5"/>
    </row>
    <row r="951" ht="15.75" customHeight="1" spans="1:1">
      <c r="A951" s="5"/>
    </row>
    <row r="952" ht="15.75" customHeight="1" spans="1:1">
      <c r="A952" s="5"/>
    </row>
    <row r="953" ht="15.75" customHeight="1" spans="1:1">
      <c r="A953" s="5"/>
    </row>
    <row r="954" ht="15.75" customHeight="1" spans="1:1">
      <c r="A954" s="5"/>
    </row>
    <row r="955" ht="15.75" customHeight="1" spans="1:1">
      <c r="A955" s="5"/>
    </row>
    <row r="956" ht="15.75" customHeight="1" spans="1:1">
      <c r="A956" s="5"/>
    </row>
    <row r="957" ht="15.75" customHeight="1" spans="1:1">
      <c r="A957" s="5"/>
    </row>
    <row r="958" ht="15.75" customHeight="1" spans="1:1">
      <c r="A958" s="5"/>
    </row>
    <row r="959" ht="15.75" customHeight="1" spans="1:1">
      <c r="A959" s="5"/>
    </row>
    <row r="960" ht="15.75" customHeight="1" spans="1:1">
      <c r="A960" s="5"/>
    </row>
    <row r="961" ht="15.75" customHeight="1" spans="1:1">
      <c r="A961" s="5"/>
    </row>
    <row r="962" ht="15.75" customHeight="1" spans="1:1">
      <c r="A962" s="5"/>
    </row>
    <row r="963" ht="15.75" customHeight="1" spans="1:1">
      <c r="A963" s="5"/>
    </row>
    <row r="964" ht="15.75" customHeight="1" spans="1:1">
      <c r="A964" s="5"/>
    </row>
    <row r="965" ht="15.75" customHeight="1" spans="1:1">
      <c r="A965" s="5"/>
    </row>
    <row r="966" ht="15.75" customHeight="1" spans="1:1">
      <c r="A966" s="5"/>
    </row>
    <row r="967" ht="15.75" customHeight="1" spans="1:1">
      <c r="A967" s="5"/>
    </row>
    <row r="968" ht="15.75" customHeight="1" spans="1:1">
      <c r="A968" s="5"/>
    </row>
    <row r="969" ht="15.75" customHeight="1" spans="1:1">
      <c r="A969" s="5"/>
    </row>
    <row r="970" ht="15.75" customHeight="1" spans="1:1">
      <c r="A970" s="5"/>
    </row>
    <row r="971" ht="15.75" customHeight="1" spans="1:1">
      <c r="A971" s="5"/>
    </row>
    <row r="972" ht="15.75" customHeight="1" spans="1:1">
      <c r="A972" s="5"/>
    </row>
    <row r="973" ht="15.75" customHeight="1" spans="1:1">
      <c r="A973" s="5"/>
    </row>
    <row r="974" ht="15.75" customHeight="1" spans="1:1">
      <c r="A974" s="5"/>
    </row>
    <row r="975" ht="15.75" customHeight="1" spans="1:1">
      <c r="A975" s="5"/>
    </row>
    <row r="976" customHeight="1" spans="1:1">
      <c r="A976" s="5"/>
    </row>
    <row r="977" customHeight="1" spans="1:1">
      <c r="A977" s="5"/>
    </row>
    <row r="978" customHeight="1" spans="1:1">
      <c r="A978" s="5"/>
    </row>
    <row r="979" customHeight="1" spans="1:1">
      <c r="A979" s="5"/>
    </row>
    <row r="980" customHeight="1" spans="1:1">
      <c r="A980" s="5"/>
    </row>
    <row r="981" customHeight="1" spans="1:1">
      <c r="A981" s="5"/>
    </row>
    <row r="982" customHeight="1" spans="1:1">
      <c r="A982" s="5"/>
    </row>
    <row r="983" customHeight="1" spans="1:1">
      <c r="A983" s="5"/>
    </row>
    <row r="984" customHeight="1" spans="1:1">
      <c r="A984" s="5"/>
    </row>
    <row r="985" customHeight="1" spans="1:1">
      <c r="A985" s="5"/>
    </row>
    <row r="986" customHeight="1" spans="1:1">
      <c r="A986" s="5"/>
    </row>
    <row r="987" customHeight="1" spans="1:1">
      <c r="A987" s="5"/>
    </row>
    <row r="988" customHeight="1" spans="1:1">
      <c r="A988" s="5"/>
    </row>
    <row r="989" customHeight="1" spans="1:1">
      <c r="A989" s="5"/>
    </row>
    <row r="990" customHeight="1" spans="1:1">
      <c r="A990" s="5"/>
    </row>
    <row r="991" customHeight="1" spans="1:1">
      <c r="A991" s="5"/>
    </row>
    <row r="992" customHeight="1" spans="1:1">
      <c r="A992" s="5"/>
    </row>
    <row r="993" customHeight="1" spans="1:1">
      <c r="A993" s="5"/>
    </row>
    <row r="994" customHeight="1" spans="1:1">
      <c r="A994" s="5"/>
    </row>
    <row r="995" customHeight="1" spans="1:1">
      <c r="A995" s="5"/>
    </row>
    <row r="996" customHeight="1" spans="1:1">
      <c r="A996" s="5"/>
    </row>
    <row r="997" customHeight="1" spans="1:1">
      <c r="A997" s="5"/>
    </row>
    <row r="998" customHeight="1" spans="1:1">
      <c r="A998" s="5"/>
    </row>
    <row r="999"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sheetProtection password="CED0" sheet="1" objects="1" scenarios="1"/>
  <mergeCells count="59">
    <mergeCell ref="C2:D2"/>
    <mergeCell ref="D6:L6"/>
    <mergeCell ref="C7:O7"/>
    <mergeCell ref="C8:O8"/>
    <mergeCell ref="C9:O9"/>
    <mergeCell ref="F18:K18"/>
    <mergeCell ref="F19:G19"/>
    <mergeCell ref="H19:I19"/>
    <mergeCell ref="J19:K19"/>
    <mergeCell ref="K31:L31"/>
    <mergeCell ref="F38:K38"/>
    <mergeCell ref="F39:G39"/>
    <mergeCell ref="H39:I39"/>
    <mergeCell ref="J39:K39"/>
    <mergeCell ref="K49:L49"/>
    <mergeCell ref="J68:K68"/>
    <mergeCell ref="G72:H72"/>
    <mergeCell ref="G73:H73"/>
    <mergeCell ref="F79:K79"/>
    <mergeCell ref="F80:G80"/>
    <mergeCell ref="H80:I80"/>
    <mergeCell ref="J80:K80"/>
    <mergeCell ref="K86:L86"/>
    <mergeCell ref="F91:K91"/>
    <mergeCell ref="F92:G92"/>
    <mergeCell ref="H92:I92"/>
    <mergeCell ref="J92:K92"/>
    <mergeCell ref="K97:L97"/>
    <mergeCell ref="C91:C93"/>
    <mergeCell ref="D18:D20"/>
    <mergeCell ref="D38:D40"/>
    <mergeCell ref="D79:D81"/>
    <mergeCell ref="D91:D93"/>
    <mergeCell ref="E18:E20"/>
    <mergeCell ref="E38:E40"/>
    <mergeCell ref="E79:E81"/>
    <mergeCell ref="E91:E93"/>
    <mergeCell ref="L18:L20"/>
    <mergeCell ref="L38:L40"/>
    <mergeCell ref="L79:L81"/>
    <mergeCell ref="L91:L93"/>
    <mergeCell ref="M18:M20"/>
    <mergeCell ref="M38:M40"/>
    <mergeCell ref="M79:M81"/>
    <mergeCell ref="M91:M93"/>
    <mergeCell ref="N18:N20"/>
    <mergeCell ref="N21:N30"/>
    <mergeCell ref="N38:N40"/>
    <mergeCell ref="N41:N49"/>
    <mergeCell ref="N79:N81"/>
    <mergeCell ref="N82:N86"/>
    <mergeCell ref="N91:N93"/>
    <mergeCell ref="N94:N97"/>
    <mergeCell ref="O38:O40"/>
    <mergeCell ref="P38:P40"/>
    <mergeCell ref="Q38:Q40"/>
    <mergeCell ref="Q41:Q49"/>
    <mergeCell ref="D13:N16"/>
    <mergeCell ref="J69:K73"/>
  </mergeCells>
  <conditionalFormatting sqref="F21:F30">
    <cfRule type="containsBlanks" dxfId="0" priority="4">
      <formula>LEN(TRIM(F21))=0</formula>
    </cfRule>
  </conditionalFormatting>
  <conditionalFormatting sqref="F42:F45">
    <cfRule type="containsBlanks" dxfId="0" priority="3">
      <formula>LEN(TRIM(F42))=0</formula>
    </cfRule>
  </conditionalFormatting>
  <conditionalFormatting sqref="F47:F48">
    <cfRule type="containsBlanks" dxfId="0" priority="2">
      <formula>LEN(TRIM(F47))=0</formula>
    </cfRule>
  </conditionalFormatting>
  <conditionalFormatting sqref="H21:H30">
    <cfRule type="containsBlanks" dxfId="0" priority="10">
      <formula>LEN(TRIM(H21))=0</formula>
    </cfRule>
  </conditionalFormatting>
  <conditionalFormatting sqref="H42:H45">
    <cfRule type="containsBlanks" dxfId="0" priority="14">
      <formula>LEN(TRIM(H42))=0</formula>
    </cfRule>
  </conditionalFormatting>
  <conditionalFormatting sqref="H47:H48">
    <cfRule type="containsBlanks" dxfId="0" priority="12">
      <formula>LEN(TRIM(H47))=0</formula>
    </cfRule>
  </conditionalFormatting>
  <conditionalFormatting sqref="H82:H85">
    <cfRule type="containsBlanks" dxfId="0" priority="8">
      <formula>LEN(TRIM(H82))=0</formula>
    </cfRule>
  </conditionalFormatting>
  <conditionalFormatting sqref="H94:H96">
    <cfRule type="containsBlanks" dxfId="0" priority="6">
      <formula>LEN(TRIM(H94))=0</formula>
    </cfRule>
  </conditionalFormatting>
  <conditionalFormatting sqref="J21:J30">
    <cfRule type="containsBlanks" dxfId="0" priority="9">
      <formula>LEN(TRIM(J21))=0</formula>
    </cfRule>
  </conditionalFormatting>
  <conditionalFormatting sqref="J42:J45">
    <cfRule type="containsBlanks" dxfId="0" priority="13">
      <formula>LEN(TRIM(J42))=0</formula>
    </cfRule>
  </conditionalFormatting>
  <conditionalFormatting sqref="J47:J48">
    <cfRule type="containsBlanks" dxfId="0" priority="11">
      <formula>LEN(TRIM(J47))=0</formula>
    </cfRule>
  </conditionalFormatting>
  <conditionalFormatting sqref="J82:J85">
    <cfRule type="containsBlanks" dxfId="0" priority="7">
      <formula>LEN(TRIM(J82))=0</formula>
    </cfRule>
  </conditionalFormatting>
  <conditionalFormatting sqref="J94:J96">
    <cfRule type="containsBlanks" dxfId="0" priority="5">
      <formula>LEN(TRIM(J94))=0</formula>
    </cfRule>
  </conditionalFormatting>
  <dataValidations count="8">
    <dataValidation type="list" allowBlank="1" showInputMessage="1" showErrorMessage="1" sqref="F21 H21 J21">
      <formula1>'1'!$D$24:$D$27</formula1>
    </dataValidation>
    <dataValidation type="list" allowBlank="1" showInputMessage="1" showErrorMessage="1" sqref="F24 H24 J24 F27:F29 H27:H29 J27:J29">
      <formula1>'1'!$D$55:$D$56</formula1>
    </dataValidation>
    <dataValidation type="list" allowBlank="1" showInputMessage="1" showErrorMessage="1" sqref="F25 H25 J25">
      <formula1>'1'!$D$65:$D$68</formula1>
    </dataValidation>
    <dataValidation type="list" allowBlank="1" showInputMessage="1" showErrorMessage="1" sqref="F26 H26 J26">
      <formula1>'1'!$D$76:$D$77</formula1>
    </dataValidation>
    <dataValidation type="list" allowBlank="1" showInputMessage="1" showErrorMessage="1" sqref="F30 H30 J30 F22:F23 F42:F45 F47:F48 F82:F85 H22:H23 H42:H45 H47:H48 H82:H85 J22:J23 J42:J45 J47:J48 J82:J85">
      <formula1>'1'!$D$36:$D$37</formula1>
    </dataValidation>
    <dataValidation type="list" allowBlank="1" showInputMessage="1" showErrorMessage="1" sqref="F94 H94 J94">
      <formula1>'1'!$D$203:$D$204</formula1>
    </dataValidation>
    <dataValidation type="list" allowBlank="1" showInputMessage="1" showErrorMessage="1" sqref="F95 H95 J95">
      <formula1>'1'!$D$222:$D$225</formula1>
    </dataValidation>
    <dataValidation type="list" allowBlank="1" showInputMessage="1" showErrorMessage="1" sqref="F96 H96 J96">
      <formula1>'1'!$D$239:$D$242</formula1>
    </dataValidation>
  </dataValidations>
  <pageMargins left="0.393700787401575" right="0.393700787401575" top="0.78740157480315" bottom="0.393700787401575" header="0.511811023622047" footer="0.511811023622047"/>
  <pageSetup paperSize="9" fitToHeight="0" orientation="landscape"/>
  <headerFooter/>
  <rowBreaks count="1" manualBreakCount="1">
    <brk id="87" max="14" man="1"/>
  </rowBreaks>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Y1028"/>
  <sheetViews>
    <sheetView showGridLines="0" showRowColHeaders="0" zoomScale="90" zoomScaleNormal="90" zoomScaleSheetLayoutView="90" workbookViewId="0">
      <selection activeCell="A1" sqref="A1"/>
    </sheetView>
  </sheetViews>
  <sheetFormatPr defaultColWidth="14.4545454545455" defaultRowHeight="21" customHeight="1"/>
  <cols>
    <col min="1" max="1" width="34" style="1" customWidth="1"/>
    <col min="2" max="2" width="2.09090909090909" style="2" customWidth="1"/>
    <col min="3" max="3" width="2.45454545454545" style="3" customWidth="1"/>
    <col min="4" max="4" width="8.81818181818182" style="3" customWidth="1"/>
    <col min="5" max="5" width="27.8181818181818" style="3" customWidth="1"/>
    <col min="6" max="6" width="11.1818181818182" style="3" customWidth="1"/>
    <col min="7" max="7" width="9.81818181818182" style="3" customWidth="1"/>
    <col min="8" max="8" width="10.1818181818182" style="3" customWidth="1"/>
    <col min="9" max="9" width="8.18181818181818" style="3" customWidth="1"/>
    <col min="10" max="10" width="10.1818181818182" style="3" customWidth="1"/>
    <col min="11" max="11" width="7.90909090909091" style="3" customWidth="1"/>
    <col min="12" max="12" width="9.27272727272727" style="3" customWidth="1"/>
    <col min="13" max="13" width="8.09090909090909" style="3" customWidth="1"/>
    <col min="14" max="14" width="23.3636363636364" style="4" customWidth="1"/>
    <col min="15" max="15" width="2.54545454545455" style="3" customWidth="1"/>
    <col min="16" max="16" width="5.45454545454545" style="3" customWidth="1"/>
    <col min="17" max="27" width="8.72727272727273" style="3" customWidth="1"/>
    <col min="28" max="16384" width="14.4545454545455" style="3"/>
  </cols>
  <sheetData>
    <row r="1" customHeight="1" spans="1:5">
      <c r="A1" s="5"/>
      <c r="C1" s="107" t="s">
        <v>344</v>
      </c>
      <c r="D1" s="108"/>
      <c r="E1" s="8"/>
    </row>
    <row r="2" ht="14" spans="1:1">
      <c r="A2" s="5"/>
    </row>
    <row r="3" ht="14" spans="1:1">
      <c r="A3" s="5"/>
    </row>
    <row r="4" ht="14" spans="1:1">
      <c r="A4" s="5"/>
    </row>
    <row r="5" ht="15.5" spans="1:15">
      <c r="A5" s="5"/>
      <c r="C5" s="9" t="s">
        <v>1</v>
      </c>
      <c r="D5" s="9"/>
      <c r="E5" s="9"/>
      <c r="F5" s="9"/>
      <c r="G5" s="9"/>
      <c r="H5" s="9"/>
      <c r="I5" s="9"/>
      <c r="J5" s="9"/>
      <c r="K5" s="9"/>
      <c r="L5" s="9"/>
      <c r="M5" s="9"/>
      <c r="N5" s="9"/>
      <c r="O5" s="9"/>
    </row>
    <row r="6" ht="15.5" spans="1:15">
      <c r="A6" s="5"/>
      <c r="C6" s="9" t="s">
        <v>345</v>
      </c>
      <c r="D6" s="9"/>
      <c r="E6" s="9"/>
      <c r="F6" s="9"/>
      <c r="G6" s="9"/>
      <c r="H6" s="9"/>
      <c r="I6" s="9"/>
      <c r="J6" s="9"/>
      <c r="K6" s="9"/>
      <c r="L6" s="9"/>
      <c r="M6" s="9"/>
      <c r="N6" s="9"/>
      <c r="O6" s="9"/>
    </row>
    <row r="7" ht="15.5" spans="1:15">
      <c r="A7" s="5"/>
      <c r="C7" s="9" t="s">
        <v>68</v>
      </c>
      <c r="D7" s="9"/>
      <c r="E7" s="9"/>
      <c r="F7" s="9"/>
      <c r="G7" s="9"/>
      <c r="H7" s="9"/>
      <c r="I7" s="9"/>
      <c r="J7" s="9"/>
      <c r="K7" s="9"/>
      <c r="L7" s="9"/>
      <c r="M7" s="9"/>
      <c r="N7" s="9"/>
      <c r="O7" s="9"/>
    </row>
    <row r="8" ht="14" spans="1:1">
      <c r="A8" s="5"/>
    </row>
    <row r="9" customHeight="1" spans="1:15">
      <c r="A9" s="5"/>
      <c r="C9" s="109" t="s">
        <v>346</v>
      </c>
      <c r="D9" s="110"/>
      <c r="E9" s="110"/>
      <c r="F9" s="110"/>
      <c r="G9" s="110"/>
      <c r="H9" s="110"/>
      <c r="I9" s="110"/>
      <c r="J9" s="110"/>
      <c r="K9" s="110"/>
      <c r="L9" s="110"/>
      <c r="M9" s="110"/>
      <c r="N9" s="110"/>
      <c r="O9" s="140"/>
    </row>
    <row r="10" ht="14" spans="1:15">
      <c r="A10" s="5"/>
      <c r="C10" s="111"/>
      <c r="D10" s="112"/>
      <c r="E10" s="112"/>
      <c r="F10" s="113"/>
      <c r="G10" s="113"/>
      <c r="H10" s="113"/>
      <c r="I10" s="113"/>
      <c r="J10" s="113"/>
      <c r="K10" s="113"/>
      <c r="L10" s="113"/>
      <c r="M10" s="14"/>
      <c r="N10" s="112"/>
      <c r="O10" s="141"/>
    </row>
    <row r="11" ht="14" customHeight="1" spans="1:15">
      <c r="A11" s="5"/>
      <c r="C11" s="13"/>
      <c r="D11" s="114" t="s">
        <v>347</v>
      </c>
      <c r="E11" s="115"/>
      <c r="F11" s="115"/>
      <c r="G11" s="115"/>
      <c r="H11" s="115"/>
      <c r="I11" s="115"/>
      <c r="J11" s="115"/>
      <c r="K11" s="115"/>
      <c r="L11" s="115"/>
      <c r="M11" s="142"/>
      <c r="N11" s="15"/>
      <c r="O11" s="45"/>
    </row>
    <row r="12" ht="14" spans="1:15">
      <c r="A12" s="5"/>
      <c r="C12" s="13"/>
      <c r="D12" s="116"/>
      <c r="E12" s="117"/>
      <c r="F12" s="117"/>
      <c r="G12" s="117"/>
      <c r="H12" s="117"/>
      <c r="I12" s="117"/>
      <c r="J12" s="117"/>
      <c r="K12" s="117"/>
      <c r="L12" s="117"/>
      <c r="M12" s="143"/>
      <c r="N12" s="15"/>
      <c r="O12" s="45"/>
    </row>
    <row r="13" ht="14" spans="1:15">
      <c r="A13" s="5"/>
      <c r="C13" s="13"/>
      <c r="D13" s="118"/>
      <c r="E13" s="119"/>
      <c r="F13" s="119"/>
      <c r="G13" s="119"/>
      <c r="H13" s="119"/>
      <c r="I13" s="119"/>
      <c r="J13" s="119"/>
      <c r="K13" s="119"/>
      <c r="L13" s="119"/>
      <c r="M13" s="144"/>
      <c r="N13" s="15"/>
      <c r="O13" s="45"/>
    </row>
    <row r="14" ht="14" spans="1:15">
      <c r="A14" s="5"/>
      <c r="C14" s="13"/>
      <c r="D14" s="15"/>
      <c r="E14" s="15"/>
      <c r="F14" s="14"/>
      <c r="G14" s="14"/>
      <c r="H14" s="14"/>
      <c r="I14" s="14"/>
      <c r="J14" s="14"/>
      <c r="K14" s="14"/>
      <c r="L14" s="14"/>
      <c r="M14" s="14"/>
      <c r="N14" s="15"/>
      <c r="O14" s="45"/>
    </row>
    <row r="15" ht="42" spans="1:15">
      <c r="A15" s="5"/>
      <c r="C15" s="13"/>
      <c r="D15" s="75" t="s">
        <v>10</v>
      </c>
      <c r="E15" s="75" t="s">
        <v>263</v>
      </c>
      <c r="F15" s="834" t="s">
        <v>348</v>
      </c>
      <c r="G15" s="834" t="s">
        <v>349</v>
      </c>
      <c r="H15" s="834" t="s">
        <v>350</v>
      </c>
      <c r="I15" s="76" t="s">
        <v>351</v>
      </c>
      <c r="J15" s="75" t="s">
        <v>231</v>
      </c>
      <c r="K15" s="76" t="s">
        <v>267</v>
      </c>
      <c r="L15" s="76"/>
      <c r="M15" s="76"/>
      <c r="N15" s="15"/>
      <c r="O15" s="45"/>
    </row>
    <row r="16" ht="14" customHeight="1" spans="1:25">
      <c r="A16" s="5"/>
      <c r="C16" s="13"/>
      <c r="D16" s="31">
        <v>1</v>
      </c>
      <c r="E16" s="120"/>
      <c r="F16" s="120"/>
      <c r="G16" s="120"/>
      <c r="H16" s="120"/>
      <c r="I16" s="145"/>
      <c r="J16" s="146" t="str">
        <f>IF(N16&lt;1,"",IF(N16&lt;=1,"1,00",IF(N16&lt;=3,"2,00",IF(N16&lt;=9,"3,00",IF(N16&gt;=10,"4,00","")))))</f>
        <v/>
      </c>
      <c r="K16" s="147" t="s">
        <v>352</v>
      </c>
      <c r="L16" s="147"/>
      <c r="M16" s="147"/>
      <c r="N16" s="148">
        <f>G16*H16</f>
        <v>0</v>
      </c>
      <c r="O16" s="45"/>
      <c r="S16" s="172"/>
      <c r="T16" s="172"/>
      <c r="U16" s="172"/>
      <c r="Y16" s="172"/>
    </row>
    <row r="17" ht="14" spans="1:25">
      <c r="A17" s="5"/>
      <c r="C17" s="13"/>
      <c r="D17" s="31">
        <v>2</v>
      </c>
      <c r="E17" s="120"/>
      <c r="F17" s="120"/>
      <c r="G17" s="120"/>
      <c r="H17" s="120"/>
      <c r="I17" s="120"/>
      <c r="J17" s="146" t="str">
        <f t="shared" ref="J17:J18" si="0">IF(N17&lt;1,"",IF(N17&lt;=1,"1,00",IF(N17&lt;=3,"2,00",IF(N17&lt;=9,"3,00",IF(N17&gt;=10,"4,00","")))))</f>
        <v/>
      </c>
      <c r="K17" s="147"/>
      <c r="L17" s="147"/>
      <c r="M17" s="147"/>
      <c r="N17" s="148">
        <f>G17*H17</f>
        <v>0</v>
      </c>
      <c r="O17" s="45"/>
      <c r="S17" s="172"/>
      <c r="T17" s="172"/>
      <c r="U17" s="172"/>
      <c r="Y17" s="172"/>
    </row>
    <row r="18" ht="14" spans="1:25">
      <c r="A18" s="5"/>
      <c r="C18" s="13"/>
      <c r="D18" s="31">
        <v>3</v>
      </c>
      <c r="E18" s="120"/>
      <c r="F18" s="120"/>
      <c r="G18" s="120"/>
      <c r="H18" s="120"/>
      <c r="I18" s="120"/>
      <c r="J18" s="146" t="str">
        <f t="shared" si="0"/>
        <v/>
      </c>
      <c r="K18" s="147"/>
      <c r="L18" s="147"/>
      <c r="M18" s="147"/>
      <c r="N18" s="148">
        <f>G18*H18</f>
        <v>0</v>
      </c>
      <c r="O18" s="45"/>
      <c r="Y18" s="172"/>
    </row>
    <row r="19" ht="14" customHeight="1" spans="1:25">
      <c r="A19" s="5"/>
      <c r="C19" s="13"/>
      <c r="D19" s="121" t="s">
        <v>243</v>
      </c>
      <c r="E19" s="49"/>
      <c r="F19" s="49"/>
      <c r="G19" s="49"/>
      <c r="H19" s="49"/>
      <c r="I19" s="149"/>
      <c r="J19" s="150" t="str">
        <f>IFERROR(SUM(J16+J17+J18),"")</f>
        <v/>
      </c>
      <c r="K19" s="147"/>
      <c r="L19" s="147"/>
      <c r="M19" s="147"/>
      <c r="N19" s="15"/>
      <c r="O19" s="45"/>
      <c r="Y19" s="172"/>
    </row>
    <row r="20" ht="14" spans="1:25">
      <c r="A20" s="5"/>
      <c r="C20" s="13"/>
      <c r="D20" s="122" t="s">
        <v>353</v>
      </c>
      <c r="E20" s="123"/>
      <c r="F20" s="123"/>
      <c r="G20" s="123"/>
      <c r="H20" s="123"/>
      <c r="I20" s="123"/>
      <c r="J20" s="150" t="str">
        <f>IFERROR(SUM(J19/3),"")</f>
        <v/>
      </c>
      <c r="K20" s="147"/>
      <c r="L20" s="147"/>
      <c r="M20" s="147"/>
      <c r="N20" s="15"/>
      <c r="O20" s="45"/>
      <c r="Y20" s="172"/>
    </row>
    <row r="21" ht="14" spans="1:15">
      <c r="A21" s="5"/>
      <c r="C21" s="13"/>
      <c r="D21" s="124" t="s">
        <v>270</v>
      </c>
      <c r="E21" s="125"/>
      <c r="F21" s="126"/>
      <c r="G21" s="126"/>
      <c r="H21" s="126"/>
      <c r="I21" s="126"/>
      <c r="J21" s="125"/>
      <c r="K21" s="125"/>
      <c r="L21" s="14"/>
      <c r="M21" s="14"/>
      <c r="N21" s="15"/>
      <c r="O21" s="45"/>
    </row>
    <row r="22" ht="14" spans="1:15">
      <c r="A22" s="5"/>
      <c r="C22" s="37"/>
      <c r="D22" s="127" t="s">
        <v>354</v>
      </c>
      <c r="E22" s="128"/>
      <c r="F22" s="129"/>
      <c r="G22" s="129"/>
      <c r="H22" s="129"/>
      <c r="I22" s="129"/>
      <c r="J22" s="128"/>
      <c r="K22" s="128"/>
      <c r="L22" s="38"/>
      <c r="M22" s="38"/>
      <c r="N22" s="39"/>
      <c r="O22" s="53"/>
    </row>
    <row r="23" ht="14" spans="1:15">
      <c r="A23" s="5"/>
      <c r="C23" s="113"/>
      <c r="D23" s="130"/>
      <c r="E23" s="131"/>
      <c r="F23" s="132"/>
      <c r="G23" s="132"/>
      <c r="H23" s="132"/>
      <c r="I23" s="132"/>
      <c r="J23" s="131"/>
      <c r="K23" s="131"/>
      <c r="L23" s="113"/>
      <c r="M23" s="113"/>
      <c r="N23" s="112"/>
      <c r="O23" s="113"/>
    </row>
    <row r="24" ht="14" spans="1:15">
      <c r="A24" s="5"/>
      <c r="C24" s="38"/>
      <c r="D24" s="38"/>
      <c r="E24" s="38"/>
      <c r="F24" s="38"/>
      <c r="G24" s="38"/>
      <c r="H24" s="38"/>
      <c r="I24" s="38"/>
      <c r="J24" s="38"/>
      <c r="K24" s="38"/>
      <c r="L24" s="38"/>
      <c r="M24" s="38"/>
      <c r="N24" s="39"/>
      <c r="O24" s="38"/>
    </row>
    <row r="25" customHeight="1" spans="1:15">
      <c r="A25" s="5"/>
      <c r="C25" s="133" t="s">
        <v>355</v>
      </c>
      <c r="D25" s="134"/>
      <c r="E25" s="134"/>
      <c r="F25" s="134"/>
      <c r="G25" s="134"/>
      <c r="H25" s="134"/>
      <c r="I25" s="134"/>
      <c r="J25" s="134"/>
      <c r="K25" s="134"/>
      <c r="L25" s="134"/>
      <c r="M25" s="134"/>
      <c r="N25" s="151"/>
      <c r="O25" s="152"/>
    </row>
    <row r="26" ht="14" spans="1:15">
      <c r="A26" s="5"/>
      <c r="C26" s="13"/>
      <c r="D26" s="14"/>
      <c r="E26" s="14"/>
      <c r="F26" s="14"/>
      <c r="G26" s="14"/>
      <c r="H26" s="14"/>
      <c r="I26" s="14"/>
      <c r="J26" s="14"/>
      <c r="K26" s="14"/>
      <c r="L26" s="14"/>
      <c r="M26" s="14"/>
      <c r="N26" s="15"/>
      <c r="O26" s="45"/>
    </row>
    <row r="27" ht="14" spans="1:15">
      <c r="A27" s="5"/>
      <c r="C27" s="13"/>
      <c r="D27" s="111"/>
      <c r="E27" s="113"/>
      <c r="F27" s="113"/>
      <c r="G27" s="113"/>
      <c r="H27" s="113"/>
      <c r="I27" s="113"/>
      <c r="J27" s="113"/>
      <c r="K27" s="113"/>
      <c r="L27" s="113"/>
      <c r="M27" s="113"/>
      <c r="N27" s="153"/>
      <c r="O27" s="45"/>
    </row>
    <row r="28" ht="14" spans="1:15">
      <c r="A28" s="5"/>
      <c r="C28" s="13"/>
      <c r="D28" s="13"/>
      <c r="E28" s="14" t="s">
        <v>356</v>
      </c>
      <c r="F28" s="14"/>
      <c r="G28" s="14"/>
      <c r="H28" s="14"/>
      <c r="I28" s="14"/>
      <c r="J28" s="14"/>
      <c r="K28" s="14"/>
      <c r="L28" s="14"/>
      <c r="M28" s="14"/>
      <c r="N28" s="154"/>
      <c r="O28" s="45"/>
    </row>
    <row r="29" ht="14" spans="1:15">
      <c r="A29" s="5"/>
      <c r="C29" s="13"/>
      <c r="D29" s="13"/>
      <c r="E29" s="14" t="s">
        <v>357</v>
      </c>
      <c r="F29" s="14"/>
      <c r="G29" s="14"/>
      <c r="H29" s="14"/>
      <c r="I29" s="14"/>
      <c r="J29" s="14"/>
      <c r="K29" s="14"/>
      <c r="L29" s="14"/>
      <c r="M29" s="14"/>
      <c r="N29" s="154"/>
      <c r="O29" s="45"/>
    </row>
    <row r="30" ht="14" spans="1:15">
      <c r="A30" s="5"/>
      <c r="C30" s="13"/>
      <c r="D30" s="13"/>
      <c r="E30" s="14" t="s">
        <v>358</v>
      </c>
      <c r="F30" s="14"/>
      <c r="G30" s="14"/>
      <c r="H30" s="14"/>
      <c r="I30" s="14"/>
      <c r="J30" s="14"/>
      <c r="K30" s="14"/>
      <c r="L30" s="14"/>
      <c r="M30" s="14"/>
      <c r="N30" s="154"/>
      <c r="O30" s="45"/>
    </row>
    <row r="31" ht="14" spans="1:15">
      <c r="A31" s="5"/>
      <c r="C31" s="13"/>
      <c r="D31" s="37"/>
      <c r="E31" s="38"/>
      <c r="F31" s="38"/>
      <c r="G31" s="38"/>
      <c r="H31" s="38"/>
      <c r="I31" s="38"/>
      <c r="J31" s="38"/>
      <c r="K31" s="38"/>
      <c r="L31" s="38"/>
      <c r="M31" s="38"/>
      <c r="N31" s="28"/>
      <c r="O31" s="45"/>
    </row>
    <row r="32" ht="14" spans="1:15">
      <c r="A32" s="5"/>
      <c r="C32" s="37"/>
      <c r="D32" s="38"/>
      <c r="E32" s="38"/>
      <c r="F32" s="38"/>
      <c r="G32" s="38"/>
      <c r="H32" s="38"/>
      <c r="I32" s="38"/>
      <c r="J32" s="38"/>
      <c r="K32" s="38"/>
      <c r="L32" s="38"/>
      <c r="M32" s="38"/>
      <c r="N32" s="39"/>
      <c r="O32" s="53"/>
    </row>
    <row r="33" customHeight="1" spans="1:15">
      <c r="A33" s="5"/>
      <c r="C33" s="135"/>
      <c r="D33" s="136" t="s">
        <v>359</v>
      </c>
      <c r="E33" s="134"/>
      <c r="F33" s="134"/>
      <c r="G33" s="134"/>
      <c r="H33" s="134"/>
      <c r="I33" s="134"/>
      <c r="J33" s="134"/>
      <c r="K33" s="134"/>
      <c r="L33" s="134"/>
      <c r="M33" s="134"/>
      <c r="N33" s="151"/>
      <c r="O33" s="152"/>
    </row>
    <row r="34" ht="14" spans="1:15">
      <c r="A34" s="5"/>
      <c r="C34" s="111"/>
      <c r="D34" s="113"/>
      <c r="E34" s="113"/>
      <c r="F34" s="113"/>
      <c r="G34" s="113"/>
      <c r="H34" s="113"/>
      <c r="I34" s="113"/>
      <c r="J34" s="113"/>
      <c r="K34" s="113"/>
      <c r="L34" s="113"/>
      <c r="M34" s="113"/>
      <c r="N34" s="112"/>
      <c r="O34" s="45"/>
    </row>
    <row r="35" ht="14" customHeight="1" spans="1:15">
      <c r="A35" s="5"/>
      <c r="C35" s="13"/>
      <c r="D35" s="114" t="s">
        <v>360</v>
      </c>
      <c r="E35" s="115"/>
      <c r="F35" s="115"/>
      <c r="G35" s="115"/>
      <c r="H35" s="115"/>
      <c r="I35" s="115"/>
      <c r="J35" s="115"/>
      <c r="K35" s="115"/>
      <c r="L35" s="115"/>
      <c r="M35" s="115"/>
      <c r="N35" s="142"/>
      <c r="O35" s="45"/>
    </row>
    <row r="36" ht="14" spans="1:15">
      <c r="A36" s="5"/>
      <c r="C36" s="13"/>
      <c r="D36" s="116"/>
      <c r="E36" s="117"/>
      <c r="F36" s="117"/>
      <c r="G36" s="117"/>
      <c r="H36" s="117"/>
      <c r="I36" s="117"/>
      <c r="J36" s="117"/>
      <c r="K36" s="117"/>
      <c r="L36" s="117"/>
      <c r="M36" s="117"/>
      <c r="N36" s="143"/>
      <c r="O36" s="45"/>
    </row>
    <row r="37" ht="14" spans="1:15">
      <c r="A37" s="5"/>
      <c r="C37" s="13"/>
      <c r="D37" s="118"/>
      <c r="E37" s="119"/>
      <c r="F37" s="119"/>
      <c r="G37" s="119"/>
      <c r="H37" s="119"/>
      <c r="I37" s="119"/>
      <c r="J37" s="119"/>
      <c r="K37" s="119"/>
      <c r="L37" s="119"/>
      <c r="M37" s="119"/>
      <c r="N37" s="144"/>
      <c r="O37" s="45"/>
    </row>
    <row r="38" ht="14" spans="1:15">
      <c r="A38" s="5"/>
      <c r="C38" s="13"/>
      <c r="D38" s="14"/>
      <c r="E38" s="14"/>
      <c r="F38" s="14"/>
      <c r="G38" s="14"/>
      <c r="H38" s="14"/>
      <c r="I38" s="14"/>
      <c r="J38" s="14"/>
      <c r="K38" s="14"/>
      <c r="L38" s="14"/>
      <c r="M38" s="14"/>
      <c r="N38" s="15"/>
      <c r="O38" s="45"/>
    </row>
    <row r="39" ht="14" customHeight="1" spans="1:15">
      <c r="A39" s="5"/>
      <c r="C39" s="16"/>
      <c r="D39" s="17" t="s">
        <v>10</v>
      </c>
      <c r="E39" s="835" t="s">
        <v>361</v>
      </c>
      <c r="F39" s="836" t="s">
        <v>273</v>
      </c>
      <c r="G39" s="137"/>
      <c r="H39" s="137"/>
      <c r="I39" s="137"/>
      <c r="J39" s="137"/>
      <c r="K39" s="50"/>
      <c r="L39" s="18" t="s">
        <v>227</v>
      </c>
      <c r="M39" s="155" t="s">
        <v>228</v>
      </c>
      <c r="N39" s="18" t="s">
        <v>229</v>
      </c>
      <c r="O39" s="45"/>
    </row>
    <row r="40" ht="14" spans="1:15">
      <c r="A40" s="5"/>
      <c r="C40" s="22"/>
      <c r="D40" s="21"/>
      <c r="E40" s="22"/>
      <c r="F40" s="19">
        <v>1</v>
      </c>
      <c r="G40" s="50"/>
      <c r="H40" s="24">
        <v>2</v>
      </c>
      <c r="I40" s="50"/>
      <c r="J40" s="24">
        <v>3</v>
      </c>
      <c r="K40" s="50"/>
      <c r="L40" s="22"/>
      <c r="M40" s="156"/>
      <c r="N40" s="157"/>
      <c r="O40" s="45"/>
    </row>
    <row r="41" ht="14" spans="1:15">
      <c r="A41" s="5"/>
      <c r="C41" s="22"/>
      <c r="D41" s="25"/>
      <c r="E41" s="26"/>
      <c r="F41" s="76" t="s">
        <v>230</v>
      </c>
      <c r="G41" s="76" t="s">
        <v>362</v>
      </c>
      <c r="H41" s="76" t="s">
        <v>230</v>
      </c>
      <c r="I41" s="76" t="s">
        <v>362</v>
      </c>
      <c r="J41" s="76" t="s">
        <v>230</v>
      </c>
      <c r="K41" s="76" t="s">
        <v>362</v>
      </c>
      <c r="L41" s="26"/>
      <c r="M41" s="158"/>
      <c r="N41" s="159"/>
      <c r="O41" s="45"/>
    </row>
    <row r="42" ht="14" spans="1:15">
      <c r="A42" s="5"/>
      <c r="C42" s="16"/>
      <c r="D42" s="32">
        <v>1</v>
      </c>
      <c r="E42" s="838" t="s">
        <v>363</v>
      </c>
      <c r="F42" s="87"/>
      <c r="G42" s="31" t="str">
        <f>IF(F42="Tidak Ada","1",IF(F42="Ada","1",""))</f>
        <v/>
      </c>
      <c r="H42" s="87"/>
      <c r="I42" s="31" t="str">
        <f>IF(H42="Tidak Ada","1",IF(H42="Ada","1",""))</f>
        <v/>
      </c>
      <c r="J42" s="87"/>
      <c r="K42" s="31" t="str">
        <f>IF(J42="Tidak Ada","1",IF(J42="Ada","1",""))</f>
        <v/>
      </c>
      <c r="L42" s="47" t="str">
        <f>IFERROR(SUM($G42+$I42+$K42),"")</f>
        <v/>
      </c>
      <c r="M42" s="160" t="str">
        <f>IFERROR(SUM($L42/3),"")</f>
        <v/>
      </c>
      <c r="N42" s="161" t="s">
        <v>364</v>
      </c>
      <c r="O42" s="45"/>
    </row>
    <row r="43" ht="14" spans="1:15">
      <c r="A43" s="5"/>
      <c r="C43" s="16"/>
      <c r="D43" s="32">
        <v>2</v>
      </c>
      <c r="E43" s="40" t="s">
        <v>365</v>
      </c>
      <c r="F43" s="87"/>
      <c r="G43" s="31" t="str">
        <f>IF(F43="Tidak Ada","1",IF(F43="Ada","2",""))</f>
        <v/>
      </c>
      <c r="H43" s="87"/>
      <c r="I43" s="31" t="str">
        <f>IF(H43="Tidak Ada","1",IF(H43="Ada","2",""))</f>
        <v/>
      </c>
      <c r="J43" s="87"/>
      <c r="K43" s="31" t="str">
        <f>IF(J43="Tidak Ada","1",IF(J43="Ada","2",""))</f>
        <v/>
      </c>
      <c r="L43" s="47" t="str">
        <f t="shared" ref="L43:L45" si="1">IFERROR(SUM($G43+$I43+$K43),"")</f>
        <v/>
      </c>
      <c r="M43" s="160" t="str">
        <f t="shared" ref="M43:M45" si="2">IFERROR(SUM($L43/3),"")</f>
        <v/>
      </c>
      <c r="N43" s="161" t="s">
        <v>366</v>
      </c>
      <c r="O43" s="45"/>
    </row>
    <row r="44" ht="14" spans="1:15">
      <c r="A44" s="5"/>
      <c r="C44" s="16"/>
      <c r="D44" s="32">
        <v>3</v>
      </c>
      <c r="E44" s="138" t="s">
        <v>367</v>
      </c>
      <c r="F44" s="87"/>
      <c r="G44" s="31" t="str">
        <f>IF(F44="Tidak Ada","1",IF(F44="Ada","3",""))</f>
        <v/>
      </c>
      <c r="H44" s="87"/>
      <c r="I44" s="31" t="str">
        <f>IF(H44="Tidak Ada","1",IF(H44="Ada","3",""))</f>
        <v/>
      </c>
      <c r="J44" s="87"/>
      <c r="K44" s="31" t="str">
        <f>IF(J44="Tidak Ada","1",IF(J44="Ada","3",""))</f>
        <v/>
      </c>
      <c r="L44" s="47" t="str">
        <f t="shared" si="1"/>
        <v/>
      </c>
      <c r="M44" s="160" t="str">
        <f t="shared" si="2"/>
        <v/>
      </c>
      <c r="N44" s="161" t="s">
        <v>368</v>
      </c>
      <c r="O44" s="45"/>
    </row>
    <row r="45" ht="14" spans="1:15">
      <c r="A45" s="5"/>
      <c r="C45" s="16"/>
      <c r="D45" s="32">
        <v>4</v>
      </c>
      <c r="E45" s="138" t="s">
        <v>369</v>
      </c>
      <c r="F45" s="87"/>
      <c r="G45" s="31" t="str">
        <f>IF(F45="Tidak Ada","1",IF(F45="Ada","4",""))</f>
        <v/>
      </c>
      <c r="H45" s="87"/>
      <c r="I45" s="31" t="str">
        <f>IF(H45="Tidak Ada","1",IF(H45="Ada","4",""))</f>
        <v/>
      </c>
      <c r="J45" s="87"/>
      <c r="K45" s="31" t="str">
        <f>IF(J45="Tidak Ada","1",IF(J45="Ada","4",""))</f>
        <v/>
      </c>
      <c r="L45" s="47" t="str">
        <f t="shared" si="1"/>
        <v/>
      </c>
      <c r="M45" s="160" t="str">
        <f t="shared" si="2"/>
        <v/>
      </c>
      <c r="N45" s="161" t="s">
        <v>368</v>
      </c>
      <c r="O45" s="45"/>
    </row>
    <row r="46" ht="14" customHeight="1" spans="1:15">
      <c r="A46" s="5"/>
      <c r="C46" s="16"/>
      <c r="D46" s="121" t="s">
        <v>243</v>
      </c>
      <c r="E46" s="49"/>
      <c r="F46" s="49"/>
      <c r="G46" s="49"/>
      <c r="H46" s="49"/>
      <c r="I46" s="49"/>
      <c r="J46" s="49"/>
      <c r="K46" s="49"/>
      <c r="L46" s="149"/>
      <c r="M46" s="162">
        <f>SUM($M42:$M45)</f>
        <v>0</v>
      </c>
      <c r="N46" s="163"/>
      <c r="O46" s="45"/>
    </row>
    <row r="47" ht="14" spans="1:15">
      <c r="A47" s="5"/>
      <c r="C47" s="37"/>
      <c r="D47" s="38"/>
      <c r="E47" s="38"/>
      <c r="F47" s="38"/>
      <c r="G47" s="38"/>
      <c r="H47" s="38"/>
      <c r="I47" s="38"/>
      <c r="J47" s="38"/>
      <c r="K47" s="38"/>
      <c r="L47" s="38"/>
      <c r="M47" s="57"/>
      <c r="N47" s="39"/>
      <c r="O47" s="53"/>
    </row>
    <row r="48" ht="14" spans="1:15">
      <c r="A48" s="5"/>
      <c r="C48" s="14"/>
      <c r="D48" s="14"/>
      <c r="E48" s="14"/>
      <c r="F48" s="14"/>
      <c r="G48" s="14"/>
      <c r="H48" s="14"/>
      <c r="I48" s="14"/>
      <c r="J48" s="14"/>
      <c r="K48" s="14"/>
      <c r="L48" s="14"/>
      <c r="M48" s="164"/>
      <c r="N48" s="15"/>
      <c r="O48" s="14"/>
    </row>
    <row r="49" customHeight="1" spans="1:15">
      <c r="A49" s="5"/>
      <c r="C49" s="135"/>
      <c r="D49" s="136" t="s">
        <v>370</v>
      </c>
      <c r="E49" s="134"/>
      <c r="F49" s="134"/>
      <c r="G49" s="134"/>
      <c r="H49" s="134"/>
      <c r="I49" s="134"/>
      <c r="J49" s="134"/>
      <c r="K49" s="134"/>
      <c r="L49" s="134"/>
      <c r="M49" s="134"/>
      <c r="N49" s="151"/>
      <c r="O49" s="152"/>
    </row>
    <row r="50" ht="14" spans="1:15">
      <c r="A50" s="5"/>
      <c r="C50" s="111"/>
      <c r="D50" s="14"/>
      <c r="E50" s="113"/>
      <c r="F50" s="113"/>
      <c r="G50" s="113"/>
      <c r="H50" s="113"/>
      <c r="I50" s="113"/>
      <c r="J50" s="113"/>
      <c r="K50" s="113"/>
      <c r="L50" s="113"/>
      <c r="M50" s="113"/>
      <c r="N50" s="112"/>
      <c r="O50" s="45"/>
    </row>
    <row r="51" ht="14" customHeight="1" spans="1:15">
      <c r="A51" s="5"/>
      <c r="C51" s="13"/>
      <c r="D51" s="114" t="s">
        <v>371</v>
      </c>
      <c r="E51" s="115"/>
      <c r="F51" s="115"/>
      <c r="G51" s="115"/>
      <c r="H51" s="115"/>
      <c r="I51" s="115"/>
      <c r="J51" s="115"/>
      <c r="K51" s="115"/>
      <c r="L51" s="115"/>
      <c r="M51" s="115"/>
      <c r="N51" s="142"/>
      <c r="O51" s="45"/>
    </row>
    <row r="52" ht="14" spans="1:15">
      <c r="A52" s="5"/>
      <c r="C52" s="13"/>
      <c r="D52" s="116"/>
      <c r="E52" s="117"/>
      <c r="F52" s="117"/>
      <c r="G52" s="117"/>
      <c r="H52" s="117"/>
      <c r="I52" s="117"/>
      <c r="J52" s="117"/>
      <c r="K52" s="117"/>
      <c r="L52" s="117"/>
      <c r="M52" s="117"/>
      <c r="N52" s="143"/>
      <c r="O52" s="45"/>
    </row>
    <row r="53" ht="14" spans="1:15">
      <c r="A53" s="5"/>
      <c r="C53" s="13"/>
      <c r="D53" s="118"/>
      <c r="E53" s="119"/>
      <c r="F53" s="119"/>
      <c r="G53" s="119"/>
      <c r="H53" s="119"/>
      <c r="I53" s="119"/>
      <c r="J53" s="119"/>
      <c r="K53" s="119"/>
      <c r="L53" s="119"/>
      <c r="M53" s="119"/>
      <c r="N53" s="144"/>
      <c r="O53" s="45"/>
    </row>
    <row r="54" ht="14" spans="1:15">
      <c r="A54" s="5"/>
      <c r="C54" s="13"/>
      <c r="D54" s="14"/>
      <c r="E54" s="14"/>
      <c r="F54" s="14"/>
      <c r="G54" s="14"/>
      <c r="H54" s="14"/>
      <c r="I54" s="14"/>
      <c r="J54" s="14"/>
      <c r="K54" s="14"/>
      <c r="L54" s="14"/>
      <c r="M54" s="14"/>
      <c r="N54" s="15"/>
      <c r="O54" s="45"/>
    </row>
    <row r="55" ht="14" customHeight="1" spans="1:15">
      <c r="A55" s="5"/>
      <c r="C55" s="16"/>
      <c r="D55" s="17" t="s">
        <v>10</v>
      </c>
      <c r="E55" s="18" t="s">
        <v>372</v>
      </c>
      <c r="F55" s="836" t="s">
        <v>273</v>
      </c>
      <c r="G55" s="137"/>
      <c r="H55" s="137"/>
      <c r="I55" s="137"/>
      <c r="J55" s="137"/>
      <c r="K55" s="50"/>
      <c r="L55" s="18" t="s">
        <v>227</v>
      </c>
      <c r="M55" s="18" t="s">
        <v>228</v>
      </c>
      <c r="N55" s="18" t="s">
        <v>229</v>
      </c>
      <c r="O55" s="45"/>
    </row>
    <row r="56" ht="14" spans="1:15">
      <c r="A56" s="5"/>
      <c r="C56" s="22"/>
      <c r="D56" s="21"/>
      <c r="E56" s="22"/>
      <c r="F56" s="19">
        <v>1</v>
      </c>
      <c r="G56" s="50"/>
      <c r="H56" s="24">
        <v>2</v>
      </c>
      <c r="I56" s="50"/>
      <c r="J56" s="24">
        <v>3</v>
      </c>
      <c r="K56" s="50"/>
      <c r="L56" s="22"/>
      <c r="M56" s="22"/>
      <c r="N56" s="157"/>
      <c r="O56" s="45"/>
    </row>
    <row r="57" ht="14" spans="1:15">
      <c r="A57" s="5"/>
      <c r="C57" s="22"/>
      <c r="D57" s="25"/>
      <c r="E57" s="26"/>
      <c r="F57" s="76" t="s">
        <v>230</v>
      </c>
      <c r="G57" s="76" t="s">
        <v>362</v>
      </c>
      <c r="H57" s="76" t="s">
        <v>230</v>
      </c>
      <c r="I57" s="76" t="s">
        <v>362</v>
      </c>
      <c r="J57" s="76" t="s">
        <v>230</v>
      </c>
      <c r="K57" s="76" t="s">
        <v>362</v>
      </c>
      <c r="L57" s="26"/>
      <c r="M57" s="26"/>
      <c r="N57" s="159"/>
      <c r="O57" s="45"/>
    </row>
    <row r="58" ht="14" spans="1:15">
      <c r="A58" s="5"/>
      <c r="C58" s="139"/>
      <c r="D58" s="28">
        <v>1</v>
      </c>
      <c r="E58" s="29" t="s">
        <v>274</v>
      </c>
      <c r="F58" s="87"/>
      <c r="G58" s="31" t="str">
        <f t="shared" ref="G58:I61" si="3">IF(F58="Tidak Ada","1",IF(F58="Ada","4",""))</f>
        <v/>
      </c>
      <c r="H58" s="87"/>
      <c r="I58" s="31" t="str">
        <f t="shared" si="3"/>
        <v/>
      </c>
      <c r="J58" s="87"/>
      <c r="K58" s="31" t="str">
        <f t="shared" ref="K58:K61" si="4">IF(J58="Tidak Ada","1",IF(J58="Ada","4",""))</f>
        <v/>
      </c>
      <c r="L58" s="47" t="str">
        <f>IFERROR(SUM($G58+$I58+$K58),"")</f>
        <v/>
      </c>
      <c r="M58" s="160" t="str">
        <f>IFERROR(SUM($L58/3),"")</f>
        <v/>
      </c>
      <c r="N58" s="165" t="s">
        <v>373</v>
      </c>
      <c r="O58" s="45"/>
    </row>
    <row r="59" ht="14" spans="1:15">
      <c r="A59" s="5"/>
      <c r="C59" s="139"/>
      <c r="D59" s="32">
        <v>2</v>
      </c>
      <c r="E59" s="29" t="s">
        <v>276</v>
      </c>
      <c r="F59" s="87"/>
      <c r="G59" s="31" t="str">
        <f t="shared" si="3"/>
        <v/>
      </c>
      <c r="H59" s="87"/>
      <c r="I59" s="31" t="str">
        <f t="shared" si="3"/>
        <v/>
      </c>
      <c r="J59" s="87"/>
      <c r="K59" s="31" t="str">
        <f t="shared" si="4"/>
        <v/>
      </c>
      <c r="L59" s="47" t="str">
        <f t="shared" ref="L59:L61" si="5">IFERROR(SUM($G59+$I59+$K59),"")</f>
        <v/>
      </c>
      <c r="M59" s="160" t="str">
        <f t="shared" ref="M59:M61" si="6">IFERROR(SUM($L59/3),"")</f>
        <v/>
      </c>
      <c r="N59" s="166"/>
      <c r="O59" s="45"/>
    </row>
    <row r="60" ht="14" spans="1:15">
      <c r="A60" s="5"/>
      <c r="C60" s="139"/>
      <c r="D60" s="32">
        <v>3</v>
      </c>
      <c r="E60" s="29" t="s">
        <v>277</v>
      </c>
      <c r="F60" s="87"/>
      <c r="G60" s="31" t="str">
        <f t="shared" si="3"/>
        <v/>
      </c>
      <c r="H60" s="87"/>
      <c r="I60" s="31" t="str">
        <f t="shared" si="3"/>
        <v/>
      </c>
      <c r="J60" s="87"/>
      <c r="K60" s="31" t="str">
        <f t="shared" si="4"/>
        <v/>
      </c>
      <c r="L60" s="47" t="str">
        <f t="shared" si="5"/>
        <v/>
      </c>
      <c r="M60" s="160" t="str">
        <f t="shared" si="6"/>
        <v/>
      </c>
      <c r="N60" s="166"/>
      <c r="O60" s="45"/>
    </row>
    <row r="61" ht="14" spans="1:15">
      <c r="A61" s="5"/>
      <c r="C61" s="139"/>
      <c r="D61" s="32">
        <v>4</v>
      </c>
      <c r="E61" s="29" t="s">
        <v>278</v>
      </c>
      <c r="F61" s="87"/>
      <c r="G61" s="31" t="str">
        <f t="shared" si="3"/>
        <v/>
      </c>
      <c r="H61" s="87"/>
      <c r="I61" s="31" t="str">
        <f t="shared" si="3"/>
        <v/>
      </c>
      <c r="J61" s="87"/>
      <c r="K61" s="31" t="str">
        <f t="shared" si="4"/>
        <v/>
      </c>
      <c r="L61" s="47" t="str">
        <f t="shared" si="5"/>
        <v/>
      </c>
      <c r="M61" s="160" t="str">
        <f t="shared" si="6"/>
        <v/>
      </c>
      <c r="N61" s="166"/>
      <c r="O61" s="45"/>
    </row>
    <row r="62" ht="14" customHeight="1" spans="1:15">
      <c r="A62" s="5"/>
      <c r="C62" s="139"/>
      <c r="D62" s="33"/>
      <c r="E62" s="33"/>
      <c r="F62" s="33"/>
      <c r="G62" s="33"/>
      <c r="H62" s="33"/>
      <c r="I62" s="33"/>
      <c r="J62" s="33"/>
      <c r="K62" s="49" t="s">
        <v>243</v>
      </c>
      <c r="L62" s="50"/>
      <c r="M62" s="51">
        <f>SUM($M58:$M61)</f>
        <v>0</v>
      </c>
      <c r="N62" s="167"/>
      <c r="O62" s="45"/>
    </row>
    <row r="63" ht="14" spans="1:15">
      <c r="A63" s="5"/>
      <c r="C63" s="139"/>
      <c r="D63" s="33"/>
      <c r="E63" s="33"/>
      <c r="F63" s="33"/>
      <c r="G63" s="33"/>
      <c r="H63" s="33"/>
      <c r="I63" s="33"/>
      <c r="J63" s="83" t="s">
        <v>374</v>
      </c>
      <c r="K63" s="137"/>
      <c r="L63" s="50"/>
      <c r="M63" s="51">
        <f>($M46+$M62)/2</f>
        <v>0</v>
      </c>
      <c r="N63" s="168"/>
      <c r="O63" s="45"/>
    </row>
    <row r="64" ht="14" spans="1:15">
      <c r="A64" s="5"/>
      <c r="C64" s="37"/>
      <c r="D64" s="38"/>
      <c r="E64" s="38"/>
      <c r="F64" s="38"/>
      <c r="G64" s="38"/>
      <c r="H64" s="38"/>
      <c r="I64" s="38"/>
      <c r="J64" s="169"/>
      <c r="K64" s="170"/>
      <c r="L64" s="170"/>
      <c r="M64" s="171"/>
      <c r="N64" s="39"/>
      <c r="O64" s="53"/>
    </row>
    <row r="65" ht="14" spans="1:15">
      <c r="A65" s="5"/>
      <c r="C65" s="14"/>
      <c r="D65" s="14"/>
      <c r="E65" s="14"/>
      <c r="F65" s="14"/>
      <c r="G65" s="14"/>
      <c r="H65" s="14"/>
      <c r="I65" s="14"/>
      <c r="J65" s="175"/>
      <c r="K65" s="176"/>
      <c r="L65" s="176"/>
      <c r="M65" s="177"/>
      <c r="N65" s="15"/>
      <c r="O65" s="14"/>
    </row>
    <row r="66" customHeight="1" spans="1:15">
      <c r="A66" s="5"/>
      <c r="C66" s="133" t="s">
        <v>375</v>
      </c>
      <c r="D66" s="134"/>
      <c r="E66" s="134"/>
      <c r="F66" s="134"/>
      <c r="G66" s="134"/>
      <c r="H66" s="134"/>
      <c r="I66" s="134"/>
      <c r="J66" s="134"/>
      <c r="K66" s="134"/>
      <c r="L66" s="134"/>
      <c r="M66" s="178"/>
      <c r="N66" s="151"/>
      <c r="O66" s="152"/>
    </row>
    <row r="67" ht="14" spans="1:15">
      <c r="A67" s="5"/>
      <c r="C67" s="13"/>
      <c r="D67" s="14"/>
      <c r="E67" s="14"/>
      <c r="F67" s="14"/>
      <c r="G67" s="14"/>
      <c r="H67" s="14"/>
      <c r="I67" s="14"/>
      <c r="J67" s="14"/>
      <c r="K67" s="14"/>
      <c r="L67" s="14"/>
      <c r="M67" s="14"/>
      <c r="N67" s="15"/>
      <c r="O67" s="45"/>
    </row>
    <row r="68" ht="14" spans="1:15">
      <c r="A68" s="5"/>
      <c r="C68" s="13"/>
      <c r="D68" s="111"/>
      <c r="E68" s="113"/>
      <c r="F68" s="113"/>
      <c r="G68" s="113"/>
      <c r="H68" s="113"/>
      <c r="I68" s="113"/>
      <c r="J68" s="113"/>
      <c r="K68" s="113"/>
      <c r="L68" s="113"/>
      <c r="M68" s="113"/>
      <c r="N68" s="153"/>
      <c r="O68" s="45"/>
    </row>
    <row r="69" ht="31.5" customHeight="1" spans="1:15">
      <c r="A69" s="5"/>
      <c r="C69" s="13"/>
      <c r="D69" s="116" t="s">
        <v>376</v>
      </c>
      <c r="E69" s="117"/>
      <c r="F69" s="117"/>
      <c r="G69" s="117"/>
      <c r="H69" s="117"/>
      <c r="I69" s="117"/>
      <c r="J69" s="117"/>
      <c r="K69" s="117"/>
      <c r="L69" s="117"/>
      <c r="M69" s="117"/>
      <c r="N69" s="143"/>
      <c r="O69" s="45"/>
    </row>
    <row r="70" ht="14" spans="1:15">
      <c r="A70" s="5"/>
      <c r="C70" s="13"/>
      <c r="D70" s="37"/>
      <c r="E70" s="38"/>
      <c r="F70" s="38"/>
      <c r="G70" s="38"/>
      <c r="H70" s="38"/>
      <c r="I70" s="179"/>
      <c r="J70" s="38"/>
      <c r="K70" s="38"/>
      <c r="L70" s="38"/>
      <c r="M70" s="38"/>
      <c r="N70" s="28"/>
      <c r="O70" s="45"/>
    </row>
    <row r="71" ht="14" spans="1:15">
      <c r="A71" s="5"/>
      <c r="C71" s="13"/>
      <c r="D71" s="14"/>
      <c r="E71" s="14"/>
      <c r="F71" s="14"/>
      <c r="G71" s="14"/>
      <c r="H71" s="14"/>
      <c r="I71" s="14"/>
      <c r="J71" s="14"/>
      <c r="K71" s="14"/>
      <c r="L71" s="14"/>
      <c r="M71" s="14"/>
      <c r="N71" s="15"/>
      <c r="O71" s="45"/>
    </row>
    <row r="72" ht="14" customHeight="1" spans="1:15">
      <c r="A72" s="5"/>
      <c r="C72" s="16"/>
      <c r="D72" s="17" t="s">
        <v>10</v>
      </c>
      <c r="E72" s="18" t="s">
        <v>377</v>
      </c>
      <c r="F72" s="836" t="s">
        <v>273</v>
      </c>
      <c r="G72" s="137"/>
      <c r="H72" s="137"/>
      <c r="I72" s="137"/>
      <c r="J72" s="137"/>
      <c r="K72" s="50"/>
      <c r="L72" s="18" t="s">
        <v>227</v>
      </c>
      <c r="M72" s="18" t="s">
        <v>228</v>
      </c>
      <c r="N72" s="18" t="s">
        <v>229</v>
      </c>
      <c r="O72" s="45"/>
    </row>
    <row r="73" ht="14" spans="1:15">
      <c r="A73" s="5"/>
      <c r="C73" s="22"/>
      <c r="D73" s="21"/>
      <c r="E73" s="22"/>
      <c r="F73" s="19">
        <v>1</v>
      </c>
      <c r="G73" s="50"/>
      <c r="H73" s="24">
        <v>2</v>
      </c>
      <c r="I73" s="50"/>
      <c r="J73" s="24">
        <v>3</v>
      </c>
      <c r="K73" s="50"/>
      <c r="L73" s="22"/>
      <c r="M73" s="22"/>
      <c r="N73" s="157"/>
      <c r="O73" s="45"/>
    </row>
    <row r="74" ht="14" spans="1:15">
      <c r="A74" s="5"/>
      <c r="C74" s="22"/>
      <c r="D74" s="25"/>
      <c r="E74" s="26"/>
      <c r="F74" s="76" t="s">
        <v>230</v>
      </c>
      <c r="G74" s="76" t="s">
        <v>362</v>
      </c>
      <c r="H74" s="76" t="s">
        <v>230</v>
      </c>
      <c r="I74" s="76" t="s">
        <v>362</v>
      </c>
      <c r="J74" s="76" t="s">
        <v>230</v>
      </c>
      <c r="K74" s="76" t="s">
        <v>362</v>
      </c>
      <c r="L74" s="26"/>
      <c r="M74" s="26"/>
      <c r="N74" s="159"/>
      <c r="O74" s="45"/>
    </row>
    <row r="75" ht="14" customHeight="1" spans="1:15">
      <c r="A75" s="5"/>
      <c r="C75" s="139"/>
      <c r="D75" s="28">
        <v>1</v>
      </c>
      <c r="E75" s="29" t="s">
        <v>274</v>
      </c>
      <c r="F75" s="87"/>
      <c r="G75" s="31" t="str">
        <f t="shared" ref="G75:I78" si="7">IF(F75="Tidak Ada","1",IF(F75="Ada","4",""))</f>
        <v/>
      </c>
      <c r="H75" s="87"/>
      <c r="I75" s="31" t="str">
        <f t="shared" si="7"/>
        <v/>
      </c>
      <c r="J75" s="87"/>
      <c r="K75" s="31" t="str">
        <f t="shared" ref="K75:K78" si="8">IF(J75="Tidak Ada","1",IF(J75="Ada","4",""))</f>
        <v/>
      </c>
      <c r="L75" s="47" t="str">
        <f>IFERROR(SUM($G75+$I75+$K75),"")</f>
        <v/>
      </c>
      <c r="M75" s="160" t="str">
        <f>IFERROR(SUM($L75/3),"")</f>
        <v/>
      </c>
      <c r="N75" s="165" t="s">
        <v>378</v>
      </c>
      <c r="O75" s="45"/>
    </row>
    <row r="76" ht="14" spans="1:15">
      <c r="A76" s="5"/>
      <c r="C76" s="139"/>
      <c r="D76" s="32">
        <v>2</v>
      </c>
      <c r="E76" s="29" t="s">
        <v>276</v>
      </c>
      <c r="F76" s="87"/>
      <c r="G76" s="31" t="str">
        <f t="shared" si="7"/>
        <v/>
      </c>
      <c r="H76" s="87"/>
      <c r="I76" s="31" t="str">
        <f t="shared" si="7"/>
        <v/>
      </c>
      <c r="J76" s="87"/>
      <c r="K76" s="31" t="str">
        <f t="shared" si="8"/>
        <v/>
      </c>
      <c r="L76" s="47" t="str">
        <f t="shared" ref="L76:L78" si="9">IFERROR(SUM($G76+$I76+$K76),"")</f>
        <v/>
      </c>
      <c r="M76" s="160" t="str">
        <f t="shared" ref="M76:M78" si="10">IFERROR(SUM($L76/3),"")</f>
        <v/>
      </c>
      <c r="N76" s="166"/>
      <c r="O76" s="45"/>
    </row>
    <row r="77" ht="14" spans="1:15">
      <c r="A77" s="5"/>
      <c r="C77" s="139"/>
      <c r="D77" s="32">
        <v>3</v>
      </c>
      <c r="E77" s="29" t="s">
        <v>277</v>
      </c>
      <c r="F77" s="87"/>
      <c r="G77" s="31" t="str">
        <f t="shared" si="7"/>
        <v/>
      </c>
      <c r="H77" s="87"/>
      <c r="I77" s="31" t="str">
        <f t="shared" si="7"/>
        <v/>
      </c>
      <c r="J77" s="87"/>
      <c r="K77" s="31" t="str">
        <f t="shared" si="8"/>
        <v/>
      </c>
      <c r="L77" s="47" t="str">
        <f t="shared" si="9"/>
        <v/>
      </c>
      <c r="M77" s="160" t="str">
        <f t="shared" si="10"/>
        <v/>
      </c>
      <c r="N77" s="166"/>
      <c r="O77" s="45"/>
    </row>
    <row r="78" ht="14" spans="1:15">
      <c r="A78" s="5"/>
      <c r="C78" s="139"/>
      <c r="D78" s="32">
        <v>4</v>
      </c>
      <c r="E78" s="29" t="s">
        <v>278</v>
      </c>
      <c r="F78" s="87"/>
      <c r="G78" s="31" t="str">
        <f t="shared" si="7"/>
        <v/>
      </c>
      <c r="H78" s="87"/>
      <c r="I78" s="31" t="str">
        <f t="shared" si="7"/>
        <v/>
      </c>
      <c r="J78" s="87"/>
      <c r="K78" s="31" t="str">
        <f t="shared" si="8"/>
        <v/>
      </c>
      <c r="L78" s="47" t="str">
        <f t="shared" si="9"/>
        <v/>
      </c>
      <c r="M78" s="160" t="str">
        <f t="shared" si="10"/>
        <v/>
      </c>
      <c r="N78" s="166"/>
      <c r="O78" s="45"/>
    </row>
    <row r="79" ht="14" customHeight="1" spans="1:15">
      <c r="A79" s="5"/>
      <c r="C79" s="139"/>
      <c r="D79" s="33"/>
      <c r="E79" s="33"/>
      <c r="F79" s="33"/>
      <c r="G79" s="33"/>
      <c r="H79" s="33"/>
      <c r="I79" s="33"/>
      <c r="J79" s="33"/>
      <c r="K79" s="49" t="s">
        <v>243</v>
      </c>
      <c r="L79" s="50"/>
      <c r="M79" s="162">
        <f>SUM($M75:$M78)</f>
        <v>0</v>
      </c>
      <c r="N79" s="31"/>
      <c r="O79" s="45"/>
    </row>
    <row r="80" ht="14" spans="1:15">
      <c r="A80" s="5"/>
      <c r="C80" s="37"/>
      <c r="D80" s="38"/>
      <c r="E80" s="38"/>
      <c r="F80" s="38"/>
      <c r="G80" s="38"/>
      <c r="H80" s="38"/>
      <c r="I80" s="38"/>
      <c r="J80" s="38"/>
      <c r="K80" s="180"/>
      <c r="L80" s="170"/>
      <c r="M80" s="171"/>
      <c r="N80" s="39"/>
      <c r="O80" s="53"/>
    </row>
    <row r="81" ht="14" spans="1:15">
      <c r="A81" s="5"/>
      <c r="C81" s="14"/>
      <c r="D81" s="14"/>
      <c r="E81" s="14"/>
      <c r="F81" s="14"/>
      <c r="G81" s="14"/>
      <c r="H81" s="14"/>
      <c r="I81" s="14"/>
      <c r="J81" s="14"/>
      <c r="K81" s="181"/>
      <c r="L81" s="176"/>
      <c r="M81" s="177"/>
      <c r="N81" s="15"/>
      <c r="O81" s="14"/>
    </row>
    <row r="82" customHeight="1" spans="1:15">
      <c r="A82" s="5"/>
      <c r="C82" s="10" t="s">
        <v>379</v>
      </c>
      <c r="D82" s="11"/>
      <c r="E82" s="11"/>
      <c r="F82" s="11"/>
      <c r="G82" s="11"/>
      <c r="H82" s="11"/>
      <c r="I82" s="11"/>
      <c r="J82" s="11"/>
      <c r="K82" s="11"/>
      <c r="L82" s="11"/>
      <c r="M82" s="11"/>
      <c r="N82" s="12"/>
      <c r="O82" s="44"/>
    </row>
    <row r="83" ht="14" spans="1:15">
      <c r="A83" s="5"/>
      <c r="C83" s="13"/>
      <c r="D83" s="14"/>
      <c r="E83" s="14"/>
      <c r="F83" s="14"/>
      <c r="G83" s="14"/>
      <c r="H83" s="14"/>
      <c r="I83" s="14"/>
      <c r="J83" s="14"/>
      <c r="K83" s="14"/>
      <c r="L83" s="14"/>
      <c r="M83" s="14"/>
      <c r="N83" s="15"/>
      <c r="O83" s="45"/>
    </row>
    <row r="84" ht="14" customHeight="1" spans="1:15">
      <c r="A84" s="5"/>
      <c r="C84" s="16"/>
      <c r="D84" s="17" t="s">
        <v>10</v>
      </c>
      <c r="E84" s="835" t="s">
        <v>272</v>
      </c>
      <c r="F84" s="836" t="s">
        <v>273</v>
      </c>
      <c r="G84" s="137"/>
      <c r="H84" s="137"/>
      <c r="I84" s="137"/>
      <c r="J84" s="137"/>
      <c r="K84" s="50"/>
      <c r="L84" s="18" t="s">
        <v>227</v>
      </c>
      <c r="M84" s="18" t="s">
        <v>228</v>
      </c>
      <c r="N84" s="18" t="s">
        <v>229</v>
      </c>
      <c r="O84" s="45"/>
    </row>
    <row r="85" ht="14" spans="1:15">
      <c r="A85" s="5"/>
      <c r="C85" s="22"/>
      <c r="D85" s="21"/>
      <c r="E85" s="22"/>
      <c r="F85" s="19">
        <v>1</v>
      </c>
      <c r="G85" s="50"/>
      <c r="H85" s="24">
        <v>2</v>
      </c>
      <c r="I85" s="50"/>
      <c r="J85" s="24">
        <v>3</v>
      </c>
      <c r="K85" s="50"/>
      <c r="L85" s="22"/>
      <c r="M85" s="22"/>
      <c r="N85" s="157"/>
      <c r="O85" s="45"/>
    </row>
    <row r="86" ht="14" spans="1:15">
      <c r="A86" s="5"/>
      <c r="C86" s="22"/>
      <c r="D86" s="21"/>
      <c r="E86" s="26"/>
      <c r="F86" s="76" t="s">
        <v>230</v>
      </c>
      <c r="G86" s="76" t="s">
        <v>362</v>
      </c>
      <c r="H86" s="76" t="s">
        <v>230</v>
      </c>
      <c r="I86" s="76" t="s">
        <v>362</v>
      </c>
      <c r="J86" s="76" t="s">
        <v>230</v>
      </c>
      <c r="K86" s="76" t="s">
        <v>362</v>
      </c>
      <c r="L86" s="26"/>
      <c r="M86" s="26"/>
      <c r="N86" s="159"/>
      <c r="O86" s="45"/>
    </row>
    <row r="87" ht="14" customHeight="1" spans="1:15">
      <c r="A87" s="5"/>
      <c r="C87" s="139"/>
      <c r="D87" s="32">
        <v>1</v>
      </c>
      <c r="E87" s="29" t="s">
        <v>274</v>
      </c>
      <c r="F87" s="87"/>
      <c r="G87" s="31" t="str">
        <f t="shared" ref="G87:I90" si="11">IF(F87="Tidak Ada","1",IF(F87="Ada","4",""))</f>
        <v/>
      </c>
      <c r="H87" s="87"/>
      <c r="I87" s="31" t="str">
        <f t="shared" si="11"/>
        <v/>
      </c>
      <c r="J87" s="87"/>
      <c r="K87" s="31" t="str">
        <f t="shared" ref="K87:K90" si="12">IF(J87="Tidak Ada","1",IF(J87="Ada","4",""))</f>
        <v/>
      </c>
      <c r="L87" s="47" t="str">
        <f t="shared" ref="L87:L90" si="13">IFERROR(SUM($G87+$I87+$K87),"")</f>
        <v/>
      </c>
      <c r="M87" s="160" t="str">
        <f t="shared" ref="M87:M90" si="14">IFERROR(SUM($L87/3),"")</f>
        <v/>
      </c>
      <c r="N87" s="182" t="s">
        <v>380</v>
      </c>
      <c r="O87" s="45"/>
    </row>
    <row r="88" ht="14" spans="1:15">
      <c r="A88" s="5"/>
      <c r="C88" s="139"/>
      <c r="D88" s="32">
        <v>2</v>
      </c>
      <c r="E88" s="29" t="s">
        <v>276</v>
      </c>
      <c r="F88" s="87"/>
      <c r="G88" s="31" t="str">
        <f t="shared" si="11"/>
        <v/>
      </c>
      <c r="H88" s="87"/>
      <c r="I88" s="31" t="str">
        <f t="shared" si="11"/>
        <v/>
      </c>
      <c r="J88" s="87"/>
      <c r="K88" s="31" t="str">
        <f t="shared" si="12"/>
        <v/>
      </c>
      <c r="L88" s="47" t="str">
        <f t="shared" si="13"/>
        <v/>
      </c>
      <c r="M88" s="160" t="str">
        <f t="shared" si="14"/>
        <v/>
      </c>
      <c r="N88" s="183"/>
      <c r="O88" s="45"/>
    </row>
    <row r="89" ht="14" spans="1:15">
      <c r="A89" s="5"/>
      <c r="C89" s="139"/>
      <c r="D89" s="32">
        <v>3</v>
      </c>
      <c r="E89" s="29" t="s">
        <v>277</v>
      </c>
      <c r="F89" s="87"/>
      <c r="G89" s="31" t="str">
        <f t="shared" si="11"/>
        <v/>
      </c>
      <c r="H89" s="87"/>
      <c r="I89" s="31" t="str">
        <f t="shared" si="11"/>
        <v/>
      </c>
      <c r="J89" s="87"/>
      <c r="K89" s="31" t="str">
        <f t="shared" si="12"/>
        <v/>
      </c>
      <c r="L89" s="47" t="str">
        <f t="shared" si="13"/>
        <v/>
      </c>
      <c r="M89" s="160" t="str">
        <f t="shared" si="14"/>
        <v/>
      </c>
      <c r="N89" s="183"/>
      <c r="O89" s="45"/>
    </row>
    <row r="90" ht="14" spans="1:15">
      <c r="A90" s="5"/>
      <c r="C90" s="139"/>
      <c r="D90" s="32">
        <v>4</v>
      </c>
      <c r="E90" s="29" t="s">
        <v>278</v>
      </c>
      <c r="F90" s="87"/>
      <c r="G90" s="31" t="str">
        <f t="shared" si="11"/>
        <v/>
      </c>
      <c r="H90" s="87"/>
      <c r="I90" s="31" t="str">
        <f t="shared" si="11"/>
        <v/>
      </c>
      <c r="J90" s="87"/>
      <c r="K90" s="31" t="str">
        <f t="shared" si="12"/>
        <v/>
      </c>
      <c r="L90" s="47" t="str">
        <f t="shared" si="13"/>
        <v/>
      </c>
      <c r="M90" s="160" t="str">
        <f t="shared" si="14"/>
        <v/>
      </c>
      <c r="N90" s="183"/>
      <c r="O90" s="45"/>
    </row>
    <row r="91" ht="14" customHeight="1" spans="1:15">
      <c r="A91" s="5"/>
      <c r="C91" s="139"/>
      <c r="D91" s="33"/>
      <c r="E91" s="33"/>
      <c r="F91" s="33"/>
      <c r="G91" s="33"/>
      <c r="H91" s="33"/>
      <c r="I91" s="33"/>
      <c r="J91" s="33"/>
      <c r="K91" s="49" t="s">
        <v>243</v>
      </c>
      <c r="L91" s="50"/>
      <c r="M91" s="51">
        <f>SUM($M87:$M90)</f>
        <v>0</v>
      </c>
      <c r="N91" s="184"/>
      <c r="O91" s="45"/>
    </row>
    <row r="92" ht="14" spans="1:15">
      <c r="A92" s="5"/>
      <c r="C92" s="37"/>
      <c r="D92" s="38"/>
      <c r="E92" s="38"/>
      <c r="F92" s="38"/>
      <c r="G92" s="38"/>
      <c r="H92" s="38"/>
      <c r="I92" s="38"/>
      <c r="J92" s="38"/>
      <c r="K92" s="38"/>
      <c r="L92" s="38"/>
      <c r="M92" s="52"/>
      <c r="N92" s="39"/>
      <c r="O92" s="53"/>
    </row>
    <row r="93" ht="10.5" customHeight="1" spans="1:15">
      <c r="A93" s="5"/>
      <c r="C93" s="33"/>
      <c r="D93" s="33"/>
      <c r="E93" s="33"/>
      <c r="F93" s="33"/>
      <c r="G93" s="33"/>
      <c r="H93" s="33"/>
      <c r="I93" s="33"/>
      <c r="J93" s="33"/>
      <c r="K93" s="33"/>
      <c r="L93" s="33"/>
      <c r="M93" s="57"/>
      <c r="N93" s="36"/>
      <c r="O93" s="33"/>
    </row>
    <row r="94" customHeight="1" spans="1:15">
      <c r="A94" s="5"/>
      <c r="C94" s="10" t="s">
        <v>381</v>
      </c>
      <c r="D94" s="173"/>
      <c r="E94" s="173"/>
      <c r="F94" s="173"/>
      <c r="G94" s="173"/>
      <c r="H94" s="173"/>
      <c r="I94" s="173"/>
      <c r="J94" s="173"/>
      <c r="K94" s="173"/>
      <c r="L94" s="173"/>
      <c r="M94" s="173"/>
      <c r="N94" s="173"/>
      <c r="O94" s="185"/>
    </row>
    <row r="95" ht="10.5" customHeight="1" spans="1:15">
      <c r="A95" s="5"/>
      <c r="C95" s="174"/>
      <c r="D95" s="15"/>
      <c r="E95" s="15"/>
      <c r="F95" s="14"/>
      <c r="G95" s="14"/>
      <c r="H95" s="14"/>
      <c r="I95" s="14"/>
      <c r="J95" s="14"/>
      <c r="K95" s="14"/>
      <c r="L95" s="14"/>
      <c r="M95" s="14"/>
      <c r="N95" s="15"/>
      <c r="O95" s="45"/>
    </row>
    <row r="96" ht="14" spans="1:15">
      <c r="A96" s="5"/>
      <c r="C96" s="13"/>
      <c r="D96" s="75" t="s">
        <v>10</v>
      </c>
      <c r="E96" s="834" t="s">
        <v>280</v>
      </c>
      <c r="F96" s="839" t="s">
        <v>273</v>
      </c>
      <c r="G96" s="123"/>
      <c r="H96" s="123"/>
      <c r="I96" s="123"/>
      <c r="J96" s="123"/>
      <c r="K96" s="123"/>
      <c r="L96" s="123"/>
      <c r="M96" s="123"/>
      <c r="N96" s="76" t="s">
        <v>267</v>
      </c>
      <c r="O96" s="45"/>
    </row>
    <row r="97" ht="14" customHeight="1" spans="1:15">
      <c r="A97" s="5"/>
      <c r="C97" s="13"/>
      <c r="D97" s="123"/>
      <c r="E97" s="76"/>
      <c r="F97" s="75">
        <v>1</v>
      </c>
      <c r="G97" s="123"/>
      <c r="H97" s="76">
        <v>2</v>
      </c>
      <c r="I97" s="123"/>
      <c r="J97" s="76">
        <v>3</v>
      </c>
      <c r="K97" s="123"/>
      <c r="L97" s="76" t="s">
        <v>382</v>
      </c>
      <c r="M97" s="76" t="s">
        <v>383</v>
      </c>
      <c r="N97" s="186"/>
      <c r="O97" s="45"/>
    </row>
    <row r="98" ht="14" spans="1:15">
      <c r="A98" s="5"/>
      <c r="C98" s="13"/>
      <c r="D98" s="123"/>
      <c r="E98" s="76"/>
      <c r="F98" s="75" t="s">
        <v>230</v>
      </c>
      <c r="G98" s="75" t="s">
        <v>231</v>
      </c>
      <c r="H98" s="75" t="s">
        <v>230</v>
      </c>
      <c r="I98" s="75" t="s">
        <v>231</v>
      </c>
      <c r="J98" s="75" t="s">
        <v>230</v>
      </c>
      <c r="K98" s="75" t="s">
        <v>231</v>
      </c>
      <c r="L98" s="123"/>
      <c r="M98" s="123"/>
      <c r="N98" s="186"/>
      <c r="O98" s="45"/>
    </row>
    <row r="99" ht="28" customHeight="1" spans="1:15">
      <c r="A99" s="5"/>
      <c r="C99" s="13"/>
      <c r="D99" s="31">
        <v>1</v>
      </c>
      <c r="E99" s="78" t="s">
        <v>384</v>
      </c>
      <c r="F99" s="87"/>
      <c r="G99" s="35" t="str">
        <f>IF(F99="Tidak Ada","1",IF(F99="1 tahun sekali","2",IF(F99="6 bulan sekali","3",IF(F99="3 bulan sekali","4",""))))</f>
        <v/>
      </c>
      <c r="H99" s="87"/>
      <c r="I99" s="35" t="str">
        <f>IF(H99="Tidak Ada","1",IF(H99="1 tahun sekali","2",IF(H99="6 bulan sekali","3",IF(H99="3 bulan sekali","4",""))))</f>
        <v/>
      </c>
      <c r="J99" s="87"/>
      <c r="K99" s="35" t="str">
        <f>IF(J99="Tidak Ada","1",IF(J99="1 tahun sekali","2",IF(J99="6 bulan sekali","3",IF(J99="3 bulan sekali","4",""))))</f>
        <v/>
      </c>
      <c r="L99" s="47" t="str">
        <f t="shared" ref="L99:L109" si="15">IFERROR(SUM($G99+$I99+$K99),"")</f>
        <v/>
      </c>
      <c r="M99" s="160" t="str">
        <f t="shared" ref="M99:M109" si="16">IFERROR(SUM($L99/3),"")</f>
        <v/>
      </c>
      <c r="N99" s="147" t="s">
        <v>385</v>
      </c>
      <c r="O99" s="45"/>
    </row>
    <row r="100" ht="14" spans="1:15">
      <c r="A100" s="5"/>
      <c r="C100" s="13"/>
      <c r="D100" s="31">
        <v>2</v>
      </c>
      <c r="E100" s="78" t="s">
        <v>386</v>
      </c>
      <c r="F100" s="87"/>
      <c r="G100" s="35" t="str">
        <f>IF(F100="Tidak Ada","1",IF(F100="1 tahun sekali","2",IF(F100="6 bulan sekali","3",IF(F100="1 atau 3 bulan sekali","4",""))))</f>
        <v/>
      </c>
      <c r="H100" s="87"/>
      <c r="I100" s="35" t="str">
        <f>IF(H100="Tidak Ada","1",IF(H100="1 tahun sekali","2",IF(H100="6 bulan sekali","3",IF(H100="1 atau 3 bulan sekali","4",""))))</f>
        <v/>
      </c>
      <c r="J100" s="87"/>
      <c r="K100" s="35" t="str">
        <f>IF(J100="Tidak Ada","1",IF(J100="1 tahun sekali","2",IF(J100="6 bulan sekali","3",IF(J100="1 atau 3 bulan sekali","4",""))))</f>
        <v/>
      </c>
      <c r="L100" s="47" t="str">
        <f t="shared" si="15"/>
        <v/>
      </c>
      <c r="M100" s="160" t="str">
        <f t="shared" si="16"/>
        <v/>
      </c>
      <c r="N100" s="147"/>
      <c r="O100" s="45"/>
    </row>
    <row r="101" ht="14" spans="1:15">
      <c r="A101" s="5"/>
      <c r="C101" s="13"/>
      <c r="D101" s="31">
        <v>3</v>
      </c>
      <c r="E101" s="78" t="s">
        <v>387</v>
      </c>
      <c r="F101" s="87"/>
      <c r="G101" s="35" t="str">
        <f>IF(F101="Tidak Ada","1",IF(F101="50% kondisi sesuai aturan","2",IF(F101="75 % kondisi sesuai aturan","3",IF(F101="100 % kondisi sesuai aturan","4",""))))</f>
        <v/>
      </c>
      <c r="H101" s="87"/>
      <c r="I101" s="35" t="str">
        <f>IF(H101="Tidak Ada","1",IF(H101="50% kondisi sesuai aturan","2",IF(H101="75 % kondisi sesuai aturan","3",IF(H101="100 % kondisi sesuai aturan","4",""))))</f>
        <v/>
      </c>
      <c r="J101" s="87"/>
      <c r="K101" s="35" t="str">
        <f>IF(J101="Tidak Ada","1",IF(J101="50% kondisi sesuai aturan","2",IF(J101="75 % kondisi sesuai aturan","3",IF(J101="100 % kondisi sesuai aturan","4",""))))</f>
        <v/>
      </c>
      <c r="L101" s="47" t="str">
        <f t="shared" si="15"/>
        <v/>
      </c>
      <c r="M101" s="160" t="str">
        <f t="shared" si="16"/>
        <v/>
      </c>
      <c r="N101" s="147"/>
      <c r="O101" s="45"/>
    </row>
    <row r="102" ht="14" spans="1:15">
      <c r="A102" s="5"/>
      <c r="C102" s="13"/>
      <c r="D102" s="31">
        <v>4</v>
      </c>
      <c r="E102" s="78" t="s">
        <v>388</v>
      </c>
      <c r="F102" s="87"/>
      <c r="G102" s="31" t="str">
        <f>IF(F102="Tidak Ada","1",IF(F102="Ada","4",""))</f>
        <v/>
      </c>
      <c r="H102" s="87"/>
      <c r="I102" s="31" t="str">
        <f>IF(H102="Tidak Ada","1",IF(H102="Ada","4",""))</f>
        <v/>
      </c>
      <c r="J102" s="87"/>
      <c r="K102" s="31" t="str">
        <f>IF(J102="Tidak Ada","1",IF(J102="Ada","4",""))</f>
        <v/>
      </c>
      <c r="L102" s="47" t="str">
        <f t="shared" si="15"/>
        <v/>
      </c>
      <c r="M102" s="160" t="str">
        <f t="shared" si="16"/>
        <v/>
      </c>
      <c r="N102" s="147"/>
      <c r="O102" s="45"/>
    </row>
    <row r="103" ht="28" spans="1:15">
      <c r="A103" s="5"/>
      <c r="C103" s="13"/>
      <c r="D103" s="31">
        <v>5</v>
      </c>
      <c r="E103" s="78" t="s">
        <v>389</v>
      </c>
      <c r="F103" s="87"/>
      <c r="G103" s="31" t="str">
        <f>IF(F103="Tidak Ada","1",IF(F103="Ada","4",""))</f>
        <v/>
      </c>
      <c r="H103" s="87"/>
      <c r="I103" s="31" t="str">
        <f>IF(H103="Tidak Ada","1",IF(H103="Ada","4",""))</f>
        <v/>
      </c>
      <c r="J103" s="87"/>
      <c r="K103" s="31" t="str">
        <f>IF(J103="Tidak Ada","1",IF(J103="Ada","4",""))</f>
        <v/>
      </c>
      <c r="L103" s="47" t="str">
        <f t="shared" si="15"/>
        <v/>
      </c>
      <c r="M103" s="160" t="str">
        <f t="shared" si="16"/>
        <v/>
      </c>
      <c r="N103" s="147"/>
      <c r="O103" s="45"/>
    </row>
    <row r="104" ht="28" spans="1:15">
      <c r="A104" s="5"/>
      <c r="C104" s="13"/>
      <c r="D104" s="31">
        <v>6</v>
      </c>
      <c r="E104" s="78" t="s">
        <v>390</v>
      </c>
      <c r="F104" s="87"/>
      <c r="G104" s="31" t="str">
        <f>IF(F104="Tidak Ada","1",IF(F104="Ada","4",""))</f>
        <v/>
      </c>
      <c r="H104" s="87"/>
      <c r="I104" s="31" t="str">
        <f>IF(H104="Tidak Ada","1",IF(H104="Ada","4",""))</f>
        <v/>
      </c>
      <c r="J104" s="87"/>
      <c r="K104" s="31" t="str">
        <f>IF(J104="Tidak Ada","1",IF(J104="Ada","4",""))</f>
        <v/>
      </c>
      <c r="L104" s="47" t="str">
        <f t="shared" si="15"/>
        <v/>
      </c>
      <c r="M104" s="160" t="str">
        <f t="shared" si="16"/>
        <v/>
      </c>
      <c r="N104" s="147"/>
      <c r="O104" s="45"/>
    </row>
    <row r="105" ht="28" spans="1:15">
      <c r="A105" s="5"/>
      <c r="C105" s="13"/>
      <c r="D105" s="31">
        <v>7</v>
      </c>
      <c r="E105" s="78" t="s">
        <v>391</v>
      </c>
      <c r="F105" s="87"/>
      <c r="G105" s="31" t="str">
        <f>IF(F105="Tidak Ada","1",IF(F105="Ada","4",""))</f>
        <v/>
      </c>
      <c r="H105" s="87"/>
      <c r="I105" s="31" t="str">
        <f>IF(H105="Tidak Ada","1",IF(H105="Ada","4",""))</f>
        <v/>
      </c>
      <c r="J105" s="87"/>
      <c r="K105" s="31" t="str">
        <f>IF(J105="Tidak Ada","1",IF(J105="Ada","4",""))</f>
        <v/>
      </c>
      <c r="L105" s="47" t="str">
        <f t="shared" si="15"/>
        <v/>
      </c>
      <c r="M105" s="160" t="str">
        <f t="shared" si="16"/>
        <v/>
      </c>
      <c r="N105" s="147"/>
      <c r="O105" s="45"/>
    </row>
    <row r="106" ht="28" spans="1:15">
      <c r="A106" s="5"/>
      <c r="C106" s="13"/>
      <c r="D106" s="31">
        <v>8</v>
      </c>
      <c r="E106" s="78" t="s">
        <v>392</v>
      </c>
      <c r="F106" s="87"/>
      <c r="G106" s="31" t="str">
        <f t="shared" ref="G106:G108" si="17">IF(F106="Tidak Ada","1",IF(F106="Ada","4",""))</f>
        <v/>
      </c>
      <c r="H106" s="87"/>
      <c r="I106" s="31" t="str">
        <f t="shared" ref="I106:I108" si="18">IF(H106="Tidak Ada","1",IF(H106="Ada","4",""))</f>
        <v/>
      </c>
      <c r="J106" s="87"/>
      <c r="K106" s="31" t="str">
        <f t="shared" ref="K106:K108" si="19">IF(J106="Tidak Ada","1",IF(J106="Ada","4",""))</f>
        <v/>
      </c>
      <c r="L106" s="47" t="str">
        <f t="shared" si="15"/>
        <v/>
      </c>
      <c r="M106" s="160" t="str">
        <f t="shared" si="16"/>
        <v/>
      </c>
      <c r="N106" s="147"/>
      <c r="O106" s="45"/>
    </row>
    <row r="107" ht="14" spans="1:15">
      <c r="A107" s="5"/>
      <c r="C107" s="13"/>
      <c r="D107" s="31">
        <v>9</v>
      </c>
      <c r="E107" s="78" t="s">
        <v>393</v>
      </c>
      <c r="F107" s="87"/>
      <c r="G107" s="31" t="str">
        <f t="shared" si="17"/>
        <v/>
      </c>
      <c r="H107" s="87"/>
      <c r="I107" s="31" t="str">
        <f t="shared" si="18"/>
        <v/>
      </c>
      <c r="J107" s="87"/>
      <c r="K107" s="31" t="str">
        <f t="shared" si="19"/>
        <v/>
      </c>
      <c r="L107" s="47" t="str">
        <f t="shared" si="15"/>
        <v/>
      </c>
      <c r="M107" s="160" t="str">
        <f t="shared" si="16"/>
        <v/>
      </c>
      <c r="N107" s="147"/>
      <c r="O107" s="45"/>
    </row>
    <row r="108" ht="14" spans="1:15">
      <c r="A108" s="5"/>
      <c r="C108" s="13"/>
      <c r="D108" s="31">
        <v>10</v>
      </c>
      <c r="E108" s="78" t="s">
        <v>394</v>
      </c>
      <c r="F108" s="87"/>
      <c r="G108" s="31" t="str">
        <f t="shared" si="17"/>
        <v/>
      </c>
      <c r="H108" s="87"/>
      <c r="I108" s="31" t="str">
        <f t="shared" si="18"/>
        <v/>
      </c>
      <c r="J108" s="87"/>
      <c r="K108" s="31" t="str">
        <f t="shared" si="19"/>
        <v/>
      </c>
      <c r="L108" s="47" t="str">
        <f t="shared" si="15"/>
        <v/>
      </c>
      <c r="M108" s="160" t="str">
        <f t="shared" si="16"/>
        <v/>
      </c>
      <c r="N108" s="147"/>
      <c r="O108" s="45"/>
    </row>
    <row r="109" ht="28" spans="1:15">
      <c r="A109" s="5"/>
      <c r="C109" s="13"/>
      <c r="D109" s="31">
        <v>11</v>
      </c>
      <c r="E109" s="78" t="s">
        <v>395</v>
      </c>
      <c r="F109" s="87"/>
      <c r="G109" s="35" t="str">
        <f>IF(F109="Tidak Ada","1",IF(F109="Buku belum sepenuhnya sesuai aturan","2",IF(F109="Buku sepenuhnya sesuai aturan dan pelaporan","3",IF(F109="Buku sepenuhnya sesuai aturan dan lengkap","4",""))))</f>
        <v/>
      </c>
      <c r="H109" s="87"/>
      <c r="I109" s="35" t="str">
        <f>IF(H109="Tidak Ada","1",IF(H109="Buku belum sepenuhnya sesuai aturan","2",IF(H109="Buku sepenuhnya sesuai aturan dan pelaporan","3",IF(H109="Buku sepenuhnya sesuai aturan dan lengkap","4",""))))</f>
        <v/>
      </c>
      <c r="J109" s="87"/>
      <c r="K109" s="35" t="str">
        <f>IF(J109="Tidak Ada","1",IF(J109="Buku belum sepenuhnya sesuai aturan","2",IF(J109="Buku sepenuhnya sesuai aturan dan pelaporan","3",IF(J109="Buku sepenuhnya sesuai aturan dan lengkap","4",""))))</f>
        <v/>
      </c>
      <c r="L109" s="47" t="str">
        <f t="shared" si="15"/>
        <v/>
      </c>
      <c r="M109" s="160" t="str">
        <f t="shared" si="16"/>
        <v/>
      </c>
      <c r="N109" s="147"/>
      <c r="O109" s="45"/>
    </row>
    <row r="110" ht="14" spans="1:15">
      <c r="A110" s="5"/>
      <c r="C110" s="13"/>
      <c r="D110" s="122" t="s">
        <v>396</v>
      </c>
      <c r="E110" s="122"/>
      <c r="F110" s="122"/>
      <c r="G110" s="122"/>
      <c r="H110" s="122"/>
      <c r="I110" s="122"/>
      <c r="J110" s="122"/>
      <c r="K110" s="122"/>
      <c r="L110" s="187">
        <f>SUM(L99:L109)</f>
        <v>0</v>
      </c>
      <c r="M110" s="188">
        <f t="shared" ref="M110" si="20">L110/3</f>
        <v>0</v>
      </c>
      <c r="N110" s="147"/>
      <c r="O110" s="53"/>
    </row>
    <row r="111" ht="12.5" customHeight="1" spans="1:15">
      <c r="A111" s="5"/>
      <c r="C111" s="37"/>
      <c r="D111" s="38"/>
      <c r="E111" s="38"/>
      <c r="F111" s="38"/>
      <c r="G111" s="38"/>
      <c r="H111" s="38"/>
      <c r="I111" s="38"/>
      <c r="J111" s="38"/>
      <c r="K111" s="38"/>
      <c r="L111" s="38"/>
      <c r="M111" s="38"/>
      <c r="N111" s="39"/>
      <c r="O111" s="53"/>
    </row>
    <row r="112" customHeight="1" spans="1:1">
      <c r="A112" s="5"/>
    </row>
    <row r="113" customHeight="1" spans="1:1">
      <c r="A113" s="5"/>
    </row>
    <row r="114" customHeight="1" spans="1:1">
      <c r="A114" s="5"/>
    </row>
    <row r="115" customHeight="1" spans="1:1">
      <c r="A115" s="5"/>
    </row>
    <row r="116" customHeight="1" spans="1:1">
      <c r="A116" s="5"/>
    </row>
    <row r="117" customHeight="1" spans="1:1">
      <c r="A117" s="5"/>
    </row>
    <row r="118" customHeight="1" spans="1:1">
      <c r="A118" s="5"/>
    </row>
    <row r="119" customHeight="1" spans="1:1">
      <c r="A119" s="5"/>
    </row>
    <row r="120" customHeight="1" spans="1:1">
      <c r="A120" s="5"/>
    </row>
    <row r="121" customHeight="1" spans="1:1">
      <c r="A121" s="5"/>
    </row>
    <row r="122" customHeight="1" spans="1:1">
      <c r="A122" s="5"/>
    </row>
    <row r="123" customHeight="1" spans="1:1">
      <c r="A123" s="5"/>
    </row>
    <row r="124" customHeight="1" spans="1:1">
      <c r="A124" s="5"/>
    </row>
    <row r="125" customHeight="1" spans="1:1">
      <c r="A125" s="5"/>
    </row>
    <row r="126" customHeight="1" spans="1:1">
      <c r="A126" s="5"/>
    </row>
    <row r="127" customHeight="1" spans="1:1">
      <c r="A127" s="5"/>
    </row>
    <row r="128" customHeight="1" spans="1:1">
      <c r="A128" s="5"/>
    </row>
    <row r="129" customHeight="1" spans="1:1">
      <c r="A129" s="5"/>
    </row>
    <row r="130" customHeight="1" spans="1:1">
      <c r="A130" s="5"/>
    </row>
    <row r="131" customHeight="1" spans="1:1">
      <c r="A131" s="5"/>
    </row>
    <row r="132" customHeight="1" spans="1:1">
      <c r="A132" s="5"/>
    </row>
    <row r="133" customHeight="1" spans="1:1">
      <c r="A133" s="5"/>
    </row>
    <row r="134" customHeight="1" spans="1:1">
      <c r="A134" s="5"/>
    </row>
    <row r="135" customHeight="1" spans="1:1">
      <c r="A135" s="5"/>
    </row>
    <row r="136" customHeight="1" spans="1:1">
      <c r="A136" s="5"/>
    </row>
    <row r="137" customHeight="1" spans="1:1">
      <c r="A137" s="5"/>
    </row>
    <row r="138" customHeight="1" spans="1:1">
      <c r="A138" s="5"/>
    </row>
    <row r="139" customHeight="1" spans="1:1">
      <c r="A139" s="5"/>
    </row>
    <row r="140" customHeight="1" spans="1:1">
      <c r="A140" s="5"/>
    </row>
    <row r="141" customHeight="1" spans="1:1">
      <c r="A141" s="5"/>
    </row>
    <row r="142" customHeight="1" spans="1:1">
      <c r="A142" s="5"/>
    </row>
    <row r="143" customHeight="1" spans="1:1">
      <c r="A143" s="5"/>
    </row>
    <row r="144" customHeight="1" spans="1:1">
      <c r="A144" s="5"/>
    </row>
    <row r="145" customHeight="1" spans="1:1">
      <c r="A145" s="5"/>
    </row>
    <row r="146" customHeight="1" spans="1:1">
      <c r="A146" s="5"/>
    </row>
    <row r="147" customHeight="1" spans="1:1">
      <c r="A147" s="5"/>
    </row>
    <row r="148" customHeight="1" spans="1:1">
      <c r="A148" s="5"/>
    </row>
    <row r="149" customHeight="1" spans="1:1">
      <c r="A149" s="5"/>
    </row>
    <row r="150" customHeight="1" spans="1:1">
      <c r="A150" s="5"/>
    </row>
    <row r="151" customHeight="1" spans="1:1">
      <c r="A151" s="5"/>
    </row>
    <row r="152" customHeight="1" spans="1:1">
      <c r="A152" s="5"/>
    </row>
    <row r="153" customHeight="1" spans="1:1">
      <c r="A153" s="5"/>
    </row>
    <row r="154" customHeight="1" spans="1:1">
      <c r="A154" s="5"/>
    </row>
    <row r="155" customHeight="1" spans="1:1">
      <c r="A155" s="5"/>
    </row>
    <row r="156" customHeight="1" spans="1:1">
      <c r="A156" s="5"/>
    </row>
    <row r="157" customHeight="1" spans="1:1">
      <c r="A157" s="5"/>
    </row>
    <row r="158" customHeight="1" spans="1:1">
      <c r="A158" s="5"/>
    </row>
    <row r="159" customHeight="1" spans="1:1">
      <c r="A159" s="5"/>
    </row>
    <row r="160" customHeight="1" spans="1:1">
      <c r="A160" s="5"/>
    </row>
    <row r="161" customHeight="1" spans="1:1">
      <c r="A161" s="5"/>
    </row>
    <row r="162" customHeight="1" spans="1:1">
      <c r="A162" s="5"/>
    </row>
    <row r="163" customHeight="1" spans="1:1">
      <c r="A163" s="5"/>
    </row>
    <row r="164" customHeight="1" spans="1:1">
      <c r="A164" s="5"/>
    </row>
    <row r="165" customHeight="1" spans="1:1">
      <c r="A165" s="5"/>
    </row>
    <row r="166" customHeight="1" spans="1:1">
      <c r="A166" s="5"/>
    </row>
    <row r="167" customHeight="1" spans="1:1">
      <c r="A167" s="5"/>
    </row>
    <row r="168" customHeight="1" spans="1:1">
      <c r="A168" s="5"/>
    </row>
    <row r="169" customHeight="1" spans="1:1">
      <c r="A169" s="5"/>
    </row>
    <row r="170" customHeight="1" spans="1:1">
      <c r="A170" s="5"/>
    </row>
    <row r="171" customHeight="1" spans="1:1">
      <c r="A171" s="5"/>
    </row>
    <row r="172" customHeight="1" spans="1:1">
      <c r="A172" s="5"/>
    </row>
    <row r="173" customHeight="1" spans="1:1">
      <c r="A173" s="5"/>
    </row>
    <row r="174" customHeight="1" spans="1:1">
      <c r="A174" s="5"/>
    </row>
    <row r="175" customHeight="1" spans="1:1">
      <c r="A175" s="5"/>
    </row>
    <row r="176" customHeight="1" spans="1:1">
      <c r="A176" s="5"/>
    </row>
    <row r="177" customHeight="1" spans="1:1">
      <c r="A177" s="5"/>
    </row>
    <row r="178" customHeight="1" spans="1:1">
      <c r="A178" s="5"/>
    </row>
    <row r="179" customHeight="1" spans="1:1">
      <c r="A179" s="5"/>
    </row>
    <row r="180" customHeight="1" spans="1:1">
      <c r="A180" s="5"/>
    </row>
    <row r="181" customHeight="1" spans="1:1">
      <c r="A181" s="5"/>
    </row>
    <row r="182" customHeight="1" spans="1:1">
      <c r="A182" s="5"/>
    </row>
    <row r="183" customHeight="1" spans="1:1">
      <c r="A183" s="5"/>
    </row>
    <row r="184" customHeight="1" spans="1:1">
      <c r="A184" s="5"/>
    </row>
    <row r="185" customHeight="1" spans="1:1">
      <c r="A185" s="5"/>
    </row>
    <row r="186" customHeight="1" spans="1:1">
      <c r="A186" s="5"/>
    </row>
    <row r="187" customHeight="1" spans="1:1">
      <c r="A187" s="5"/>
    </row>
    <row r="188" customHeight="1" spans="1:1">
      <c r="A188" s="5"/>
    </row>
    <row r="189" customHeight="1" spans="1:1">
      <c r="A189" s="5"/>
    </row>
    <row r="190" customHeight="1" spans="1:1">
      <c r="A190" s="5"/>
    </row>
    <row r="191" customHeight="1" spans="1:1">
      <c r="A191" s="5"/>
    </row>
    <row r="192" customHeight="1" spans="1:1">
      <c r="A192" s="5"/>
    </row>
    <row r="193" customHeight="1" spans="1:1">
      <c r="A193" s="5"/>
    </row>
    <row r="194" customHeight="1" spans="1:1">
      <c r="A194" s="5"/>
    </row>
    <row r="195" customHeight="1" spans="1:1">
      <c r="A195" s="5"/>
    </row>
    <row r="196" customHeight="1" spans="1:1">
      <c r="A196" s="5"/>
    </row>
    <row r="197" customHeight="1" spans="1:1">
      <c r="A197" s="5"/>
    </row>
    <row r="198" customHeight="1" spans="1:1">
      <c r="A198" s="5"/>
    </row>
    <row r="199" customHeight="1" spans="1:1">
      <c r="A199" s="5"/>
    </row>
    <row r="200" customHeight="1" spans="1:1">
      <c r="A200" s="5"/>
    </row>
    <row r="201" customHeight="1" spans="1:1">
      <c r="A201" s="5"/>
    </row>
    <row r="202" customHeight="1" spans="1:1">
      <c r="A202" s="5"/>
    </row>
    <row r="203" customHeight="1" spans="1:1">
      <c r="A203" s="5"/>
    </row>
    <row r="204" customHeight="1" spans="1:1">
      <c r="A204" s="5"/>
    </row>
    <row r="205" customHeight="1" spans="1:1">
      <c r="A205" s="5"/>
    </row>
    <row r="206" customHeight="1" spans="1:1">
      <c r="A206" s="5"/>
    </row>
    <row r="207" customHeight="1" spans="1:1">
      <c r="A207" s="5"/>
    </row>
    <row r="208" customHeight="1" spans="1:1">
      <c r="A208" s="5"/>
    </row>
    <row r="209" customHeight="1" spans="1:1">
      <c r="A209" s="5"/>
    </row>
    <row r="210" customHeight="1" spans="1:1">
      <c r="A210" s="5"/>
    </row>
    <row r="211" customHeight="1" spans="1:1">
      <c r="A211" s="5"/>
    </row>
    <row r="212" customHeight="1" spans="1:1">
      <c r="A212" s="5"/>
    </row>
    <row r="213" customHeight="1" spans="1:1">
      <c r="A213" s="5"/>
    </row>
    <row r="214" customHeight="1" spans="1:1">
      <c r="A214" s="5"/>
    </row>
    <row r="215" customHeight="1" spans="1:1">
      <c r="A215" s="5"/>
    </row>
    <row r="216" customHeight="1" spans="1:1">
      <c r="A216" s="5"/>
    </row>
    <row r="217" customHeight="1" spans="1:1">
      <c r="A217" s="5"/>
    </row>
    <row r="218" customHeight="1" spans="1:1">
      <c r="A218" s="5"/>
    </row>
    <row r="219" customHeight="1" spans="1:1">
      <c r="A219" s="5"/>
    </row>
    <row r="220" customHeight="1" spans="1:1">
      <c r="A220" s="5"/>
    </row>
    <row r="221" customHeight="1" spans="1:1">
      <c r="A221" s="5"/>
    </row>
    <row r="222" customHeight="1" spans="1:1">
      <c r="A222" s="5"/>
    </row>
    <row r="223" customHeight="1" spans="1:1">
      <c r="A223" s="5"/>
    </row>
    <row r="224" customHeight="1" spans="1:1">
      <c r="A224" s="5"/>
    </row>
    <row r="225" customHeight="1" spans="1:1">
      <c r="A225" s="5"/>
    </row>
    <row r="226" customHeight="1" spans="1:1">
      <c r="A226" s="5"/>
    </row>
    <row r="227" customHeight="1" spans="1:1">
      <c r="A227" s="5"/>
    </row>
    <row r="228" customHeight="1" spans="1:1">
      <c r="A228" s="5"/>
    </row>
    <row r="229" customHeight="1" spans="1:1">
      <c r="A229" s="5"/>
    </row>
    <row r="230" customHeight="1" spans="1:1">
      <c r="A230" s="5"/>
    </row>
    <row r="231" customHeight="1" spans="1:1">
      <c r="A231" s="5"/>
    </row>
    <row r="232" customHeight="1" spans="1:1">
      <c r="A232" s="5"/>
    </row>
    <row r="233" customHeight="1" spans="1:1">
      <c r="A233" s="5"/>
    </row>
    <row r="234" customHeight="1" spans="1:1">
      <c r="A234" s="5"/>
    </row>
    <row r="235" customHeight="1" spans="1:1">
      <c r="A235" s="5"/>
    </row>
    <row r="236" customHeight="1" spans="1:1">
      <c r="A236" s="5"/>
    </row>
    <row r="237" customHeight="1" spans="1:1">
      <c r="A237" s="5"/>
    </row>
    <row r="238" customHeight="1" spans="1:1">
      <c r="A238" s="5"/>
    </row>
    <row r="239" customHeight="1" spans="1:1">
      <c r="A239" s="5"/>
    </row>
    <row r="240" customHeight="1" spans="1:1">
      <c r="A240" s="5"/>
    </row>
    <row r="241" customHeight="1" spans="1:1">
      <c r="A241" s="5"/>
    </row>
    <row r="242" customHeight="1" spans="1:1">
      <c r="A242" s="5"/>
    </row>
    <row r="243" customHeight="1" spans="1:1">
      <c r="A243" s="5"/>
    </row>
    <row r="244" customHeight="1" spans="1:1">
      <c r="A244" s="5"/>
    </row>
    <row r="245" customHeight="1" spans="1:1">
      <c r="A245" s="5"/>
    </row>
    <row r="246" customHeight="1" spans="1:1">
      <c r="A246" s="5"/>
    </row>
    <row r="247" customHeight="1" spans="1:1">
      <c r="A247" s="5"/>
    </row>
    <row r="248" customHeight="1" spans="1:1">
      <c r="A248" s="5"/>
    </row>
    <row r="249" customHeight="1" spans="1:1">
      <c r="A249" s="5"/>
    </row>
    <row r="250" customHeight="1" spans="1:1">
      <c r="A250" s="5"/>
    </row>
    <row r="251" customHeight="1" spans="1:1">
      <c r="A251" s="5"/>
    </row>
    <row r="252" customHeight="1" spans="1:1">
      <c r="A252" s="5"/>
    </row>
    <row r="253" customHeight="1" spans="1:1">
      <c r="A253" s="5"/>
    </row>
    <row r="254" customHeight="1" spans="1:1">
      <c r="A254" s="5"/>
    </row>
    <row r="255" customHeight="1" spans="1:1">
      <c r="A255" s="5"/>
    </row>
    <row r="256" customHeight="1" spans="1:1">
      <c r="A256" s="5"/>
    </row>
    <row r="257" customHeight="1" spans="1:1">
      <c r="A257" s="5"/>
    </row>
    <row r="258" customHeight="1" spans="1:1">
      <c r="A258" s="5"/>
    </row>
    <row r="259" customHeight="1" spans="1:1">
      <c r="A259" s="5"/>
    </row>
    <row r="260" customHeight="1" spans="1:1">
      <c r="A260" s="5"/>
    </row>
    <row r="261" customHeight="1" spans="1:1">
      <c r="A261" s="5"/>
    </row>
    <row r="262" customHeight="1" spans="1:1">
      <c r="A262" s="5"/>
    </row>
    <row r="263" customHeight="1" spans="1:1">
      <c r="A263" s="5"/>
    </row>
    <row r="264" customHeight="1" spans="1:1">
      <c r="A264" s="5"/>
    </row>
    <row r="265" customHeight="1" spans="1:1">
      <c r="A265" s="5"/>
    </row>
    <row r="266" customHeight="1" spans="1:1">
      <c r="A266" s="5"/>
    </row>
    <row r="267" customHeight="1" spans="1:1">
      <c r="A267" s="5"/>
    </row>
    <row r="268" customHeight="1" spans="1:1">
      <c r="A268" s="5"/>
    </row>
    <row r="269" customHeight="1" spans="1:1">
      <c r="A269" s="5"/>
    </row>
    <row r="270" customHeight="1" spans="1:1">
      <c r="A270" s="5"/>
    </row>
    <row r="271" customHeight="1" spans="1:1">
      <c r="A271" s="5"/>
    </row>
    <row r="272" customHeight="1" spans="1:1">
      <c r="A272" s="5"/>
    </row>
    <row r="273" customHeight="1" spans="1:1">
      <c r="A273" s="5"/>
    </row>
    <row r="274" customHeight="1" spans="1:1">
      <c r="A274" s="5"/>
    </row>
    <row r="275" customHeight="1" spans="1:1">
      <c r="A275" s="5"/>
    </row>
    <row r="276" customHeight="1" spans="1:1">
      <c r="A276" s="5"/>
    </row>
    <row r="277" customHeight="1" spans="1:1">
      <c r="A277" s="5"/>
    </row>
    <row r="278" customHeight="1" spans="1:1">
      <c r="A278" s="5"/>
    </row>
    <row r="279" customHeight="1" spans="1:1">
      <c r="A279" s="5"/>
    </row>
    <row r="280" customHeight="1" spans="1:1">
      <c r="A280" s="5"/>
    </row>
    <row r="281" customHeight="1" spans="1:1">
      <c r="A281" s="5"/>
    </row>
    <row r="282" customHeight="1" spans="1:1">
      <c r="A282" s="5"/>
    </row>
    <row r="283" customHeight="1" spans="1:1">
      <c r="A283" s="5"/>
    </row>
    <row r="284" customHeight="1" spans="1:1">
      <c r="A284" s="5"/>
    </row>
    <row r="285" customHeight="1" spans="1:1">
      <c r="A285" s="5"/>
    </row>
    <row r="286" customHeight="1" spans="1:1">
      <c r="A286" s="5"/>
    </row>
    <row r="287" customHeight="1" spans="1:1">
      <c r="A287" s="5"/>
    </row>
    <row r="288" customHeight="1" spans="1:1">
      <c r="A288" s="5"/>
    </row>
    <row r="289" customHeight="1" spans="1:1">
      <c r="A289" s="5"/>
    </row>
    <row r="290" customHeight="1" spans="1:1">
      <c r="A290" s="5"/>
    </row>
    <row r="291" customHeight="1" spans="1:1">
      <c r="A291" s="5"/>
    </row>
    <row r="292" customHeight="1" spans="1:1">
      <c r="A292" s="5"/>
    </row>
    <row r="293" customHeight="1" spans="1:1">
      <c r="A293" s="5"/>
    </row>
    <row r="294" customHeight="1" spans="1:1">
      <c r="A294" s="5"/>
    </row>
    <row r="295" customHeight="1" spans="1:1">
      <c r="A295" s="5"/>
    </row>
    <row r="296" customHeight="1" spans="1:1">
      <c r="A296" s="5"/>
    </row>
    <row r="297" customHeight="1" spans="1:1">
      <c r="A297" s="5"/>
    </row>
    <row r="298" customHeight="1" spans="1:1">
      <c r="A298" s="5"/>
    </row>
    <row r="299" customHeight="1" spans="1:1">
      <c r="A299" s="5"/>
    </row>
    <row r="300" customHeight="1" spans="1:1">
      <c r="A300" s="5"/>
    </row>
    <row r="301" customHeight="1" spans="1:1">
      <c r="A301" s="5"/>
    </row>
    <row r="302" customHeight="1" spans="1:1">
      <c r="A302" s="5"/>
    </row>
    <row r="303" customHeight="1" spans="1:1">
      <c r="A303" s="5"/>
    </row>
    <row r="304" customHeight="1" spans="1:1">
      <c r="A304" s="5"/>
    </row>
    <row r="305" customHeight="1" spans="1:1">
      <c r="A305" s="5"/>
    </row>
    <row r="306" customHeight="1" spans="1:1">
      <c r="A306" s="5"/>
    </row>
    <row r="307" customHeight="1" spans="1:1">
      <c r="A307" s="5"/>
    </row>
    <row r="308" customHeight="1" spans="1:1">
      <c r="A308" s="5"/>
    </row>
    <row r="309" customHeight="1" spans="1:1">
      <c r="A309" s="5"/>
    </row>
    <row r="310" customHeight="1" spans="1:1">
      <c r="A310" s="5"/>
    </row>
    <row r="311" customHeight="1" spans="1:1">
      <c r="A311" s="5"/>
    </row>
    <row r="312" customHeight="1" spans="1:1">
      <c r="A312" s="5"/>
    </row>
    <row r="313" customHeight="1" spans="1:1">
      <c r="A313" s="5"/>
    </row>
    <row r="314" customHeight="1" spans="1:1">
      <c r="A314" s="5"/>
    </row>
    <row r="315" customHeight="1" spans="1:1">
      <c r="A315" s="5"/>
    </row>
    <row r="316" customHeight="1" spans="1:1">
      <c r="A316" s="5"/>
    </row>
    <row r="317" customHeight="1" spans="1:1">
      <c r="A317" s="5"/>
    </row>
    <row r="318" customHeight="1" spans="1:1">
      <c r="A318" s="5"/>
    </row>
    <row r="319" customHeight="1" spans="1:1">
      <c r="A319" s="5"/>
    </row>
    <row r="320" customHeight="1" spans="1:1">
      <c r="A320" s="5"/>
    </row>
    <row r="321" customHeight="1" spans="1:1">
      <c r="A321" s="5"/>
    </row>
    <row r="322" customHeight="1" spans="1:1">
      <c r="A322" s="5"/>
    </row>
    <row r="323" customHeight="1" spans="1:1">
      <c r="A323" s="5"/>
    </row>
    <row r="324" customHeight="1" spans="1:1">
      <c r="A324" s="5"/>
    </row>
    <row r="325" customHeight="1" spans="1:1">
      <c r="A325" s="5"/>
    </row>
    <row r="326" customHeight="1" spans="1:1">
      <c r="A326" s="5"/>
    </row>
    <row r="327" customHeight="1" spans="1:1">
      <c r="A327" s="5"/>
    </row>
    <row r="328" customHeight="1" spans="1:1">
      <c r="A328" s="5"/>
    </row>
    <row r="329" customHeight="1" spans="1:1">
      <c r="A329" s="5"/>
    </row>
    <row r="330" customHeight="1" spans="1:1">
      <c r="A330" s="5"/>
    </row>
    <row r="331" customHeight="1" spans="1:1">
      <c r="A331" s="5"/>
    </row>
    <row r="332" customHeight="1" spans="1:1">
      <c r="A332" s="5"/>
    </row>
    <row r="333" customHeight="1" spans="1:1">
      <c r="A333" s="5"/>
    </row>
    <row r="334" customHeight="1" spans="1:1">
      <c r="A334" s="5"/>
    </row>
    <row r="335" customHeight="1" spans="1:1">
      <c r="A335" s="5"/>
    </row>
    <row r="336" customHeight="1" spans="1:1">
      <c r="A336" s="5"/>
    </row>
    <row r="337" customHeight="1" spans="1:1">
      <c r="A337" s="5"/>
    </row>
    <row r="338" customHeight="1" spans="1:1">
      <c r="A338" s="5"/>
    </row>
    <row r="339" customHeight="1" spans="1:1">
      <c r="A339" s="5"/>
    </row>
    <row r="340" customHeight="1" spans="1:1">
      <c r="A340" s="5"/>
    </row>
    <row r="341" customHeight="1" spans="1:1">
      <c r="A341" s="5"/>
    </row>
    <row r="342" customHeight="1" spans="1:1">
      <c r="A342" s="5"/>
    </row>
    <row r="343" customHeight="1" spans="1:1">
      <c r="A343" s="5"/>
    </row>
    <row r="344" customHeight="1" spans="1:1">
      <c r="A344" s="5"/>
    </row>
    <row r="345" customHeight="1" spans="1:1">
      <c r="A345" s="5"/>
    </row>
    <row r="346" customHeight="1" spans="1:1">
      <c r="A346" s="5"/>
    </row>
    <row r="347" customHeight="1" spans="1:1">
      <c r="A347" s="5"/>
    </row>
    <row r="348" customHeight="1" spans="1:1">
      <c r="A348" s="5"/>
    </row>
    <row r="349" customHeight="1" spans="1:1">
      <c r="A349" s="5"/>
    </row>
    <row r="350" customHeight="1" spans="1:1">
      <c r="A350" s="5"/>
    </row>
    <row r="351" customHeight="1" spans="1:1">
      <c r="A351" s="5"/>
    </row>
    <row r="352" customHeight="1" spans="1:1">
      <c r="A352" s="5"/>
    </row>
    <row r="353" customHeight="1" spans="1:1">
      <c r="A353" s="5"/>
    </row>
    <row r="354" customHeight="1" spans="1:1">
      <c r="A354" s="5"/>
    </row>
    <row r="355" customHeight="1" spans="1:1">
      <c r="A355" s="5"/>
    </row>
    <row r="356" customHeight="1" spans="1:1">
      <c r="A356" s="5"/>
    </row>
    <row r="357" customHeight="1" spans="1:1">
      <c r="A357" s="5"/>
    </row>
    <row r="358" customHeight="1" spans="1:1">
      <c r="A358" s="5"/>
    </row>
    <row r="359" customHeight="1" spans="1:1">
      <c r="A359" s="5"/>
    </row>
    <row r="360" customHeight="1" spans="1:1">
      <c r="A360" s="5"/>
    </row>
    <row r="361" customHeight="1" spans="1:1">
      <c r="A361" s="5"/>
    </row>
    <row r="362" customHeight="1" spans="1:1">
      <c r="A362" s="5"/>
    </row>
    <row r="363" customHeight="1" spans="1:1">
      <c r="A363" s="5"/>
    </row>
    <row r="364" customHeight="1" spans="1:1">
      <c r="A364" s="5"/>
    </row>
    <row r="365" customHeight="1" spans="1:1">
      <c r="A365" s="5"/>
    </row>
    <row r="366" customHeight="1" spans="1:1">
      <c r="A366" s="5"/>
    </row>
    <row r="367" customHeight="1" spans="1:1">
      <c r="A367" s="5"/>
    </row>
    <row r="368" customHeight="1" spans="1:1">
      <c r="A368" s="5"/>
    </row>
    <row r="369" customHeight="1" spans="1:1">
      <c r="A369" s="5"/>
    </row>
    <row r="370" customHeight="1" spans="1:1">
      <c r="A370" s="5"/>
    </row>
    <row r="371" customHeight="1" spans="1:1">
      <c r="A371" s="5"/>
    </row>
    <row r="372" customHeight="1" spans="1:1">
      <c r="A372" s="5"/>
    </row>
    <row r="373" customHeight="1" spans="1:1">
      <c r="A373" s="5"/>
    </row>
    <row r="374" customHeight="1" spans="1:1">
      <c r="A374" s="5"/>
    </row>
    <row r="375" customHeight="1" spans="1:1">
      <c r="A375" s="5"/>
    </row>
    <row r="376" customHeight="1" spans="1:1">
      <c r="A376" s="5"/>
    </row>
    <row r="377" customHeight="1" spans="1:1">
      <c r="A377" s="5"/>
    </row>
    <row r="378" customHeight="1" spans="1:1">
      <c r="A378" s="5"/>
    </row>
    <row r="379" customHeight="1" spans="1:1">
      <c r="A379" s="5"/>
    </row>
    <row r="380" customHeight="1" spans="1:1">
      <c r="A380" s="5"/>
    </row>
    <row r="381" customHeight="1" spans="1:1">
      <c r="A381" s="5"/>
    </row>
    <row r="382" customHeight="1" spans="1:1">
      <c r="A382" s="5"/>
    </row>
    <row r="383" customHeight="1" spans="1:1">
      <c r="A383" s="5"/>
    </row>
    <row r="384" customHeight="1" spans="1:1">
      <c r="A384" s="5"/>
    </row>
    <row r="385" customHeight="1" spans="1:1">
      <c r="A385" s="5"/>
    </row>
    <row r="386" customHeight="1" spans="1:1">
      <c r="A386" s="5"/>
    </row>
    <row r="387" customHeight="1" spans="1:1">
      <c r="A387" s="5"/>
    </row>
    <row r="388" customHeight="1" spans="1:1">
      <c r="A388" s="5"/>
    </row>
    <row r="389" customHeight="1" spans="1:1">
      <c r="A389" s="5"/>
    </row>
    <row r="390" customHeight="1" spans="1:1">
      <c r="A390" s="5"/>
    </row>
    <row r="391" customHeight="1" spans="1:1">
      <c r="A391" s="5"/>
    </row>
    <row r="392" customHeight="1" spans="1:1">
      <c r="A392" s="5"/>
    </row>
    <row r="393" customHeight="1" spans="1:1">
      <c r="A393" s="5"/>
    </row>
    <row r="394" customHeight="1" spans="1:1">
      <c r="A394" s="5"/>
    </row>
    <row r="395" customHeight="1" spans="1:1">
      <c r="A395" s="5"/>
    </row>
    <row r="396" customHeight="1" spans="1:1">
      <c r="A396" s="5"/>
    </row>
    <row r="397" customHeight="1" spans="1:1">
      <c r="A397" s="5"/>
    </row>
    <row r="398" customHeight="1" spans="1:1">
      <c r="A398" s="5"/>
    </row>
    <row r="399" customHeight="1" spans="1:1">
      <c r="A399" s="5"/>
    </row>
    <row r="400" customHeight="1" spans="1:1">
      <c r="A400" s="5"/>
    </row>
    <row r="401" customHeight="1" spans="1:1">
      <c r="A401" s="5"/>
    </row>
    <row r="402" customHeight="1" spans="1:1">
      <c r="A402" s="5"/>
    </row>
    <row r="403" customHeight="1" spans="1:1">
      <c r="A403" s="5"/>
    </row>
    <row r="404" customHeight="1" spans="1:1">
      <c r="A404" s="5"/>
    </row>
    <row r="405" customHeight="1" spans="1:1">
      <c r="A405" s="5"/>
    </row>
    <row r="406" customHeight="1" spans="1:1">
      <c r="A406" s="5"/>
    </row>
    <row r="407" customHeight="1" spans="1:1">
      <c r="A407" s="5"/>
    </row>
    <row r="408" customHeight="1" spans="1:1">
      <c r="A408" s="5"/>
    </row>
    <row r="409" customHeight="1" spans="1:1">
      <c r="A409" s="5"/>
    </row>
    <row r="410" customHeight="1" spans="1:1">
      <c r="A410" s="5"/>
    </row>
    <row r="411" customHeight="1" spans="1:1">
      <c r="A411" s="5"/>
    </row>
    <row r="412" customHeight="1" spans="1:1">
      <c r="A412" s="5"/>
    </row>
    <row r="413" customHeight="1" spans="1:1">
      <c r="A413" s="5"/>
    </row>
    <row r="414" customHeight="1" spans="1:1">
      <c r="A414" s="5"/>
    </row>
    <row r="415" customHeight="1" spans="1:1">
      <c r="A415" s="5"/>
    </row>
    <row r="416" customHeight="1" spans="1:1">
      <c r="A416" s="5"/>
    </row>
    <row r="417" customHeight="1" spans="1:1">
      <c r="A417" s="5"/>
    </row>
    <row r="418" customHeight="1" spans="1:1">
      <c r="A418" s="5"/>
    </row>
    <row r="419" customHeight="1" spans="1:1">
      <c r="A419" s="5"/>
    </row>
    <row r="420" customHeight="1" spans="1:1">
      <c r="A420" s="5"/>
    </row>
    <row r="421" customHeight="1" spans="1:1">
      <c r="A421" s="5"/>
    </row>
    <row r="422" customHeight="1" spans="1:1">
      <c r="A422" s="5"/>
    </row>
    <row r="423" customHeight="1" spans="1:1">
      <c r="A423" s="5"/>
    </row>
    <row r="424" customHeight="1" spans="1:1">
      <c r="A424" s="5"/>
    </row>
    <row r="425" customHeight="1" spans="1:1">
      <c r="A425" s="5"/>
    </row>
    <row r="426" customHeight="1" spans="1:1">
      <c r="A426" s="5"/>
    </row>
    <row r="427" customHeight="1" spans="1:1">
      <c r="A427" s="5"/>
    </row>
    <row r="428" customHeight="1" spans="1:1">
      <c r="A428" s="5"/>
    </row>
    <row r="429" customHeight="1" spans="1:1">
      <c r="A429" s="5"/>
    </row>
    <row r="430" customHeight="1" spans="1:1">
      <c r="A430" s="5"/>
    </row>
    <row r="431" customHeight="1" spans="1:1">
      <c r="A431" s="5"/>
    </row>
    <row r="432" customHeight="1" spans="1:1">
      <c r="A432" s="5"/>
    </row>
    <row r="433" customHeight="1" spans="1:1">
      <c r="A433" s="5"/>
    </row>
    <row r="434" customHeight="1" spans="1:1">
      <c r="A434" s="5"/>
    </row>
    <row r="435" customHeight="1" spans="1:1">
      <c r="A435" s="5"/>
    </row>
    <row r="436" customHeight="1" spans="1:1">
      <c r="A436" s="5"/>
    </row>
    <row r="437" customHeight="1" spans="1:1">
      <c r="A437" s="5"/>
    </row>
    <row r="438" customHeight="1" spans="1:1">
      <c r="A438" s="5"/>
    </row>
    <row r="439" customHeight="1" spans="1:1">
      <c r="A439" s="5"/>
    </row>
    <row r="440" customHeight="1" spans="1:1">
      <c r="A440" s="5"/>
    </row>
    <row r="441" customHeight="1" spans="1:1">
      <c r="A441" s="5"/>
    </row>
    <row r="442" customHeight="1" spans="1:1">
      <c r="A442" s="5"/>
    </row>
    <row r="443" customHeight="1" spans="1:1">
      <c r="A443" s="5"/>
    </row>
    <row r="444" customHeight="1" spans="1:1">
      <c r="A444" s="5"/>
    </row>
    <row r="445" customHeight="1" spans="1:1">
      <c r="A445" s="5"/>
    </row>
    <row r="446" customHeight="1" spans="1:1">
      <c r="A446" s="5"/>
    </row>
    <row r="447" customHeight="1" spans="1:1">
      <c r="A447" s="5"/>
    </row>
    <row r="448" customHeight="1" spans="1:1">
      <c r="A448" s="5"/>
    </row>
    <row r="449" customHeight="1" spans="1:1">
      <c r="A449" s="5"/>
    </row>
    <row r="450" customHeight="1" spans="1:1">
      <c r="A450" s="5"/>
    </row>
    <row r="451" customHeight="1" spans="1:1">
      <c r="A451" s="5"/>
    </row>
    <row r="452" customHeight="1" spans="1:1">
      <c r="A452" s="5"/>
    </row>
    <row r="453" customHeight="1" spans="1:1">
      <c r="A453" s="5"/>
    </row>
    <row r="454" customHeight="1" spans="1:1">
      <c r="A454" s="5"/>
    </row>
    <row r="455" customHeight="1" spans="1:1">
      <c r="A455" s="5"/>
    </row>
    <row r="456" customHeight="1" spans="1:1">
      <c r="A456" s="5"/>
    </row>
    <row r="457" customHeight="1" spans="1:1">
      <c r="A457" s="5"/>
    </row>
    <row r="458" customHeight="1" spans="1:1">
      <c r="A458" s="5"/>
    </row>
    <row r="459" customHeight="1" spans="1:1">
      <c r="A459" s="5"/>
    </row>
    <row r="460" customHeight="1" spans="1:1">
      <c r="A460" s="5"/>
    </row>
    <row r="461" customHeight="1" spans="1:1">
      <c r="A461" s="5"/>
    </row>
    <row r="462" customHeight="1" spans="1:1">
      <c r="A462" s="5"/>
    </row>
    <row r="463" customHeight="1" spans="1:1">
      <c r="A463" s="5"/>
    </row>
    <row r="464" customHeight="1" spans="1:1">
      <c r="A464" s="5"/>
    </row>
    <row r="465" customHeight="1" spans="1:1">
      <c r="A465" s="5"/>
    </row>
    <row r="466" customHeight="1" spans="1:1">
      <c r="A466" s="5"/>
    </row>
    <row r="467" customHeight="1" spans="1:1">
      <c r="A467" s="5"/>
    </row>
    <row r="468" customHeight="1" spans="1:1">
      <c r="A468" s="5"/>
    </row>
    <row r="469" customHeight="1" spans="1:1">
      <c r="A469" s="5"/>
    </row>
    <row r="470" customHeight="1" spans="1:1">
      <c r="A470" s="5"/>
    </row>
    <row r="471" customHeight="1" spans="1:1">
      <c r="A471" s="5"/>
    </row>
    <row r="472" customHeight="1" spans="1:1">
      <c r="A472" s="5"/>
    </row>
    <row r="473" customHeight="1" spans="1:1">
      <c r="A473" s="5"/>
    </row>
    <row r="474" customHeight="1" spans="1:1">
      <c r="A474" s="5"/>
    </row>
    <row r="475" customHeight="1" spans="1:1">
      <c r="A475" s="5"/>
    </row>
    <row r="476" customHeight="1" spans="1:1">
      <c r="A476" s="5"/>
    </row>
    <row r="477" customHeight="1" spans="1:1">
      <c r="A477" s="5"/>
    </row>
    <row r="478" customHeight="1" spans="1:1">
      <c r="A478" s="5"/>
    </row>
    <row r="479" customHeight="1" spans="1:1">
      <c r="A479" s="5"/>
    </row>
    <row r="480" customHeight="1" spans="1:1">
      <c r="A480" s="5"/>
    </row>
    <row r="481" customHeight="1" spans="1:1">
      <c r="A481" s="5"/>
    </row>
    <row r="482" customHeight="1" spans="1:1">
      <c r="A482" s="5"/>
    </row>
    <row r="483" customHeight="1" spans="1:1">
      <c r="A483" s="5"/>
    </row>
    <row r="484" customHeight="1" spans="1:1">
      <c r="A484" s="5"/>
    </row>
    <row r="485" customHeight="1" spans="1:1">
      <c r="A485" s="5"/>
    </row>
    <row r="486" customHeight="1" spans="1:1">
      <c r="A486" s="5"/>
    </row>
    <row r="487" customHeight="1" spans="1:1">
      <c r="A487" s="5"/>
    </row>
    <row r="488" customHeight="1" spans="1:1">
      <c r="A488" s="5"/>
    </row>
    <row r="489" customHeight="1" spans="1:1">
      <c r="A489" s="5"/>
    </row>
    <row r="490" customHeight="1" spans="1:1">
      <c r="A490" s="5"/>
    </row>
    <row r="491" customHeight="1" spans="1:1">
      <c r="A491" s="5"/>
    </row>
    <row r="492" customHeight="1" spans="1:1">
      <c r="A492" s="5"/>
    </row>
    <row r="493" customHeight="1" spans="1:1">
      <c r="A493" s="5"/>
    </row>
    <row r="494" customHeight="1" spans="1:1">
      <c r="A494" s="5"/>
    </row>
    <row r="495" customHeight="1" spans="1:1">
      <c r="A495" s="5"/>
    </row>
    <row r="496" customHeight="1" spans="1:1">
      <c r="A496" s="5"/>
    </row>
    <row r="497" customHeight="1" spans="1:1">
      <c r="A497" s="5"/>
    </row>
    <row r="498" customHeight="1" spans="1:1">
      <c r="A498" s="5"/>
    </row>
    <row r="499" customHeight="1" spans="1:1">
      <c r="A499" s="5"/>
    </row>
    <row r="500" customHeight="1" spans="1:1">
      <c r="A500" s="5"/>
    </row>
    <row r="501" customHeight="1" spans="1:1">
      <c r="A501" s="5"/>
    </row>
    <row r="502" customHeight="1" spans="1:1">
      <c r="A502" s="5"/>
    </row>
    <row r="503" customHeight="1" spans="1:1">
      <c r="A503" s="5"/>
    </row>
    <row r="504" customHeight="1" spans="1:1">
      <c r="A504" s="5"/>
    </row>
    <row r="505" customHeight="1" spans="1:1">
      <c r="A505" s="5"/>
    </row>
    <row r="506" customHeight="1" spans="1:1">
      <c r="A506" s="5"/>
    </row>
    <row r="507" customHeight="1" spans="1:1">
      <c r="A507" s="5"/>
    </row>
    <row r="508" customHeight="1" spans="1:1">
      <c r="A508" s="5"/>
    </row>
    <row r="509" customHeight="1" spans="1:1">
      <c r="A509" s="5"/>
    </row>
    <row r="510" customHeight="1" spans="1:1">
      <c r="A510" s="5"/>
    </row>
    <row r="511" customHeight="1" spans="1:1">
      <c r="A511" s="5"/>
    </row>
    <row r="512" customHeight="1" spans="1:1">
      <c r="A512" s="5"/>
    </row>
    <row r="513" customHeight="1" spans="1:1">
      <c r="A513" s="5"/>
    </row>
    <row r="514" customHeight="1" spans="1:1">
      <c r="A514" s="5"/>
    </row>
    <row r="515" customHeight="1" spans="1:1">
      <c r="A515" s="5"/>
    </row>
    <row r="516" customHeight="1" spans="1:1">
      <c r="A516" s="5"/>
    </row>
    <row r="517" customHeight="1" spans="1:1">
      <c r="A517" s="5"/>
    </row>
    <row r="518" customHeight="1" spans="1:1">
      <c r="A518" s="5"/>
    </row>
    <row r="519" customHeight="1" spans="1:1">
      <c r="A519" s="5"/>
    </row>
    <row r="520" customHeight="1" spans="1:1">
      <c r="A520" s="5"/>
    </row>
    <row r="521" customHeight="1" spans="1:1">
      <c r="A521" s="5"/>
    </row>
    <row r="522" customHeight="1" spans="1:1">
      <c r="A522" s="5"/>
    </row>
    <row r="523" customHeight="1" spans="1:1">
      <c r="A523" s="5"/>
    </row>
    <row r="524" customHeight="1" spans="1:1">
      <c r="A524" s="5"/>
    </row>
    <row r="525" customHeight="1" spans="1:1">
      <c r="A525" s="5"/>
    </row>
    <row r="526" customHeight="1" spans="1:1">
      <c r="A526" s="5"/>
    </row>
    <row r="527" customHeight="1" spans="1:1">
      <c r="A527" s="5"/>
    </row>
    <row r="528" customHeight="1" spans="1:1">
      <c r="A528" s="5"/>
    </row>
    <row r="529" customHeight="1" spans="1:1">
      <c r="A529" s="5"/>
    </row>
    <row r="530" customHeight="1" spans="1:1">
      <c r="A530" s="5"/>
    </row>
    <row r="531" customHeight="1" spans="1:1">
      <c r="A531" s="5"/>
    </row>
    <row r="532" customHeight="1" spans="1:1">
      <c r="A532" s="5"/>
    </row>
    <row r="533" customHeight="1" spans="1:1">
      <c r="A533" s="5"/>
    </row>
    <row r="534" customHeight="1" spans="1:1">
      <c r="A534" s="5"/>
    </row>
    <row r="535" customHeight="1" spans="1:1">
      <c r="A535" s="5"/>
    </row>
    <row r="536" customHeight="1" spans="1:1">
      <c r="A536" s="5"/>
    </row>
    <row r="537" customHeight="1" spans="1:1">
      <c r="A537" s="5"/>
    </row>
    <row r="538" customHeight="1" spans="1:1">
      <c r="A538" s="5"/>
    </row>
    <row r="539" customHeight="1" spans="1:1">
      <c r="A539" s="5"/>
    </row>
    <row r="540" customHeight="1" spans="1:1">
      <c r="A540" s="5"/>
    </row>
    <row r="541" customHeight="1" spans="1:1">
      <c r="A541" s="5"/>
    </row>
    <row r="542" customHeight="1" spans="1:1">
      <c r="A542" s="5"/>
    </row>
    <row r="543" customHeight="1" spans="1:1">
      <c r="A543" s="5"/>
    </row>
    <row r="544" customHeight="1" spans="1:1">
      <c r="A544" s="5"/>
    </row>
    <row r="545" customHeight="1" spans="1:1">
      <c r="A545" s="5"/>
    </row>
    <row r="546" customHeight="1" spans="1:1">
      <c r="A546" s="5"/>
    </row>
    <row r="547" customHeight="1" spans="1:1">
      <c r="A547" s="5"/>
    </row>
    <row r="548" customHeight="1" spans="1:1">
      <c r="A548" s="5"/>
    </row>
    <row r="549" customHeight="1" spans="1:1">
      <c r="A549" s="5"/>
    </row>
    <row r="550" customHeight="1" spans="1:1">
      <c r="A550" s="5"/>
    </row>
    <row r="551" customHeight="1" spans="1:1">
      <c r="A551" s="5"/>
    </row>
    <row r="552" customHeight="1" spans="1:1">
      <c r="A552" s="5"/>
    </row>
    <row r="553" customHeight="1" spans="1:1">
      <c r="A553" s="5"/>
    </row>
    <row r="554" customHeight="1" spans="1:1">
      <c r="A554" s="5"/>
    </row>
    <row r="555" customHeight="1" spans="1:1">
      <c r="A555" s="5"/>
    </row>
    <row r="556" customHeight="1" spans="1:1">
      <c r="A556" s="5"/>
    </row>
    <row r="557" customHeight="1" spans="1:1">
      <c r="A557" s="5"/>
    </row>
    <row r="558" customHeight="1" spans="1:1">
      <c r="A558" s="5"/>
    </row>
    <row r="559" customHeight="1" spans="1:1">
      <c r="A559" s="5"/>
    </row>
    <row r="560" customHeight="1" spans="1:1">
      <c r="A560" s="5"/>
    </row>
    <row r="561" customHeight="1" spans="1:1">
      <c r="A561" s="5"/>
    </row>
    <row r="562" customHeight="1" spans="1:1">
      <c r="A562" s="5"/>
    </row>
    <row r="563" customHeight="1" spans="1:1">
      <c r="A563" s="5"/>
    </row>
    <row r="564" customHeight="1" spans="1:1">
      <c r="A564" s="5"/>
    </row>
    <row r="565" customHeight="1" spans="1:1">
      <c r="A565" s="5"/>
    </row>
    <row r="566" customHeight="1" spans="1:1">
      <c r="A566" s="5"/>
    </row>
    <row r="567" customHeight="1" spans="1:1">
      <c r="A567" s="5"/>
    </row>
    <row r="568" customHeight="1" spans="1:1">
      <c r="A568" s="5"/>
    </row>
    <row r="569" customHeight="1" spans="1:1">
      <c r="A569" s="5"/>
    </row>
    <row r="570" customHeight="1" spans="1:1">
      <c r="A570" s="5"/>
    </row>
    <row r="571" customHeight="1" spans="1:1">
      <c r="A571" s="5"/>
    </row>
    <row r="572" customHeight="1" spans="1:1">
      <c r="A572" s="5"/>
    </row>
    <row r="573" customHeight="1" spans="1:1">
      <c r="A573" s="5"/>
    </row>
    <row r="574" customHeight="1" spans="1:1">
      <c r="A574" s="5"/>
    </row>
    <row r="575" customHeight="1" spans="1:1">
      <c r="A575" s="5"/>
    </row>
    <row r="576" customHeight="1" spans="1:1">
      <c r="A576" s="5"/>
    </row>
    <row r="577" customHeight="1" spans="1:1">
      <c r="A577" s="5"/>
    </row>
    <row r="578" customHeight="1" spans="1:1">
      <c r="A578" s="5"/>
    </row>
    <row r="579" customHeight="1" spans="1:1">
      <c r="A579" s="5"/>
    </row>
    <row r="580" customHeight="1" spans="1:1">
      <c r="A580" s="5"/>
    </row>
    <row r="581" customHeight="1" spans="1:1">
      <c r="A581" s="5"/>
    </row>
    <row r="582" customHeight="1" spans="1:1">
      <c r="A582" s="5"/>
    </row>
    <row r="583" customHeight="1" spans="1:1">
      <c r="A583" s="5"/>
    </row>
    <row r="584" customHeight="1" spans="1:1">
      <c r="A584" s="5"/>
    </row>
    <row r="585" customHeight="1" spans="1:1">
      <c r="A585" s="5"/>
    </row>
    <row r="586" customHeight="1" spans="1:1">
      <c r="A586" s="5"/>
    </row>
    <row r="587" customHeight="1" spans="1:1">
      <c r="A587" s="5"/>
    </row>
    <row r="588" customHeight="1" spans="1:1">
      <c r="A588" s="5"/>
    </row>
    <row r="589" customHeight="1" spans="1:1">
      <c r="A589" s="5"/>
    </row>
    <row r="590" customHeight="1" spans="1:1">
      <c r="A590" s="5"/>
    </row>
    <row r="591" customHeight="1" spans="1:1">
      <c r="A591" s="5"/>
    </row>
    <row r="592" customHeight="1" spans="1:1">
      <c r="A592" s="5"/>
    </row>
    <row r="593" customHeight="1" spans="1:1">
      <c r="A593" s="5"/>
    </row>
    <row r="594" customHeight="1" spans="1:1">
      <c r="A594" s="5"/>
    </row>
    <row r="595" customHeight="1" spans="1:1">
      <c r="A595" s="5"/>
    </row>
    <row r="596" customHeight="1" spans="1:1">
      <c r="A596" s="5"/>
    </row>
    <row r="597" customHeight="1" spans="1:1">
      <c r="A597" s="5"/>
    </row>
    <row r="598" customHeight="1" spans="1:1">
      <c r="A598" s="5"/>
    </row>
    <row r="599" customHeight="1" spans="1:1">
      <c r="A599" s="5"/>
    </row>
    <row r="600" customHeight="1" spans="1:1">
      <c r="A600" s="5"/>
    </row>
    <row r="601" customHeight="1" spans="1:1">
      <c r="A601" s="5"/>
    </row>
    <row r="602" customHeight="1" spans="1:1">
      <c r="A602" s="5"/>
    </row>
    <row r="603" customHeight="1" spans="1:1">
      <c r="A603" s="5"/>
    </row>
    <row r="604" customHeight="1" spans="1:1">
      <c r="A604" s="5"/>
    </row>
    <row r="605" customHeight="1" spans="1:1">
      <c r="A605" s="5"/>
    </row>
    <row r="606" customHeight="1" spans="1:1">
      <c r="A606" s="5"/>
    </row>
    <row r="607" customHeight="1" spans="1:1">
      <c r="A607" s="5"/>
    </row>
    <row r="608" customHeight="1" spans="1:1">
      <c r="A608" s="5"/>
    </row>
    <row r="609" customHeight="1" spans="1:1">
      <c r="A609" s="5"/>
    </row>
    <row r="610" customHeight="1" spans="1:1">
      <c r="A610" s="5"/>
    </row>
    <row r="611" customHeight="1" spans="1:1">
      <c r="A611" s="5"/>
    </row>
    <row r="612" customHeight="1" spans="1:1">
      <c r="A612" s="5"/>
    </row>
    <row r="613" customHeight="1" spans="1:1">
      <c r="A613" s="5"/>
    </row>
    <row r="614" customHeight="1" spans="1:1">
      <c r="A614" s="5"/>
    </row>
    <row r="615" customHeight="1" spans="1:1">
      <c r="A615" s="5"/>
    </row>
    <row r="616" customHeight="1" spans="1:1">
      <c r="A616" s="5"/>
    </row>
    <row r="617" customHeight="1" spans="1:1">
      <c r="A617" s="5"/>
    </row>
    <row r="618" customHeight="1" spans="1:1">
      <c r="A618" s="5"/>
    </row>
    <row r="619" customHeight="1" spans="1:1">
      <c r="A619" s="5"/>
    </row>
    <row r="620" customHeight="1" spans="1:1">
      <c r="A620" s="5"/>
    </row>
    <row r="621" customHeight="1" spans="1:1">
      <c r="A621" s="5"/>
    </row>
    <row r="622" customHeight="1" spans="1:1">
      <c r="A622" s="5"/>
    </row>
    <row r="623" customHeight="1" spans="1:1">
      <c r="A623" s="5"/>
    </row>
    <row r="624" customHeight="1" spans="1:1">
      <c r="A624" s="5"/>
    </row>
    <row r="625" customHeight="1" spans="1:1">
      <c r="A625" s="5"/>
    </row>
    <row r="626" customHeight="1" spans="1:1">
      <c r="A626" s="5"/>
    </row>
    <row r="627" customHeight="1" spans="1:1">
      <c r="A627" s="5"/>
    </row>
    <row r="628" customHeight="1" spans="1:1">
      <c r="A628" s="5"/>
    </row>
    <row r="629" customHeight="1" spans="1:1">
      <c r="A629" s="5"/>
    </row>
    <row r="630" customHeight="1" spans="1:1">
      <c r="A630" s="5"/>
    </row>
    <row r="631" customHeight="1" spans="1:1">
      <c r="A631" s="5"/>
    </row>
    <row r="632" customHeight="1" spans="1:1">
      <c r="A632" s="5"/>
    </row>
    <row r="633" customHeight="1" spans="1:1">
      <c r="A633" s="5"/>
    </row>
    <row r="634" customHeight="1" spans="1:1">
      <c r="A634" s="5"/>
    </row>
    <row r="635" customHeight="1" spans="1:1">
      <c r="A635" s="5"/>
    </row>
    <row r="636" customHeight="1" spans="1:1">
      <c r="A636" s="5"/>
    </row>
    <row r="637" customHeight="1" spans="1:1">
      <c r="A637" s="5"/>
    </row>
    <row r="638" customHeight="1" spans="1:1">
      <c r="A638" s="5"/>
    </row>
    <row r="639" customHeight="1" spans="1:1">
      <c r="A639" s="5"/>
    </row>
    <row r="640" customHeight="1" spans="1:1">
      <c r="A640" s="5"/>
    </row>
    <row r="641" customHeight="1" spans="1:1">
      <c r="A641" s="5"/>
    </row>
    <row r="642" customHeight="1" spans="1:1">
      <c r="A642" s="5"/>
    </row>
    <row r="643" customHeight="1" spans="1:1">
      <c r="A643" s="5"/>
    </row>
    <row r="644" customHeight="1" spans="1:1">
      <c r="A644" s="5"/>
    </row>
    <row r="645" customHeight="1" spans="1:1">
      <c r="A645" s="5"/>
    </row>
    <row r="646" customHeight="1" spans="1:1">
      <c r="A646" s="5"/>
    </row>
    <row r="647" customHeight="1" spans="1:1">
      <c r="A647" s="5"/>
    </row>
    <row r="648" customHeight="1" spans="1:1">
      <c r="A648" s="5"/>
    </row>
    <row r="649" customHeight="1" spans="1:1">
      <c r="A649" s="5"/>
    </row>
    <row r="650" customHeight="1" spans="1:1">
      <c r="A650" s="5"/>
    </row>
    <row r="651" customHeight="1" spans="1:1">
      <c r="A651" s="5"/>
    </row>
    <row r="652" customHeight="1" spans="1:1">
      <c r="A652" s="5"/>
    </row>
    <row r="653" customHeight="1" spans="1:1">
      <c r="A653" s="5"/>
    </row>
    <row r="654" customHeight="1" spans="1:1">
      <c r="A654" s="5"/>
    </row>
    <row r="655" customHeight="1" spans="1:1">
      <c r="A655" s="5"/>
    </row>
    <row r="656" customHeight="1" spans="1:1">
      <c r="A656" s="5"/>
    </row>
    <row r="657" customHeight="1" spans="1:1">
      <c r="A657" s="5"/>
    </row>
    <row r="658" customHeight="1" spans="1:1">
      <c r="A658" s="5"/>
    </row>
    <row r="659" customHeight="1" spans="1:1">
      <c r="A659" s="5"/>
    </row>
    <row r="660" customHeight="1" spans="1:1">
      <c r="A660" s="5"/>
    </row>
    <row r="661" customHeight="1" spans="1:1">
      <c r="A661" s="5"/>
    </row>
    <row r="662" customHeight="1" spans="1:1">
      <c r="A662" s="5"/>
    </row>
    <row r="663" customHeight="1" spans="1:1">
      <c r="A663" s="5"/>
    </row>
    <row r="664" customHeight="1" spans="1:1">
      <c r="A664" s="5"/>
    </row>
    <row r="665" customHeight="1" spans="1:1">
      <c r="A665" s="5"/>
    </row>
    <row r="666" customHeight="1" spans="1:1">
      <c r="A666" s="5"/>
    </row>
    <row r="667" customHeight="1" spans="1:1">
      <c r="A667" s="5"/>
    </row>
    <row r="668" customHeight="1" spans="1:1">
      <c r="A668" s="5"/>
    </row>
    <row r="669" customHeight="1" spans="1:1">
      <c r="A669" s="5"/>
    </row>
    <row r="670" customHeight="1" spans="1:1">
      <c r="A670" s="5"/>
    </row>
    <row r="671" customHeight="1" spans="1:1">
      <c r="A671" s="5"/>
    </row>
    <row r="672" customHeight="1" spans="1:1">
      <c r="A672" s="5"/>
    </row>
    <row r="673" customHeight="1" spans="1:1">
      <c r="A673" s="5"/>
    </row>
    <row r="674" customHeight="1" spans="1:1">
      <c r="A674" s="5"/>
    </row>
    <row r="675" customHeight="1" spans="1:1">
      <c r="A675" s="5"/>
    </row>
    <row r="676" customHeight="1" spans="1:1">
      <c r="A676" s="5"/>
    </row>
    <row r="677" customHeight="1" spans="1:1">
      <c r="A677" s="5"/>
    </row>
    <row r="678" customHeight="1" spans="1:1">
      <c r="A678" s="5"/>
    </row>
    <row r="679" customHeight="1" spans="1:1">
      <c r="A679" s="5"/>
    </row>
    <row r="680" customHeight="1" spans="1:1">
      <c r="A680" s="5"/>
    </row>
    <row r="681" customHeight="1" spans="1:1">
      <c r="A681" s="5"/>
    </row>
    <row r="682" customHeight="1" spans="1:1">
      <c r="A682" s="5"/>
    </row>
    <row r="683" customHeight="1" spans="1:1">
      <c r="A683" s="5"/>
    </row>
    <row r="684" customHeight="1" spans="1:1">
      <c r="A684" s="5"/>
    </row>
    <row r="685" customHeight="1" spans="1:1">
      <c r="A685" s="5"/>
    </row>
    <row r="686" customHeight="1" spans="1:1">
      <c r="A686" s="5"/>
    </row>
    <row r="687" customHeight="1" spans="1:1">
      <c r="A687" s="5"/>
    </row>
    <row r="688" customHeight="1" spans="1:1">
      <c r="A688" s="5"/>
    </row>
    <row r="689" customHeight="1" spans="1:1">
      <c r="A689" s="5"/>
    </row>
    <row r="690" customHeight="1" spans="1:1">
      <c r="A690" s="5"/>
    </row>
    <row r="691" customHeight="1" spans="1:1">
      <c r="A691" s="5"/>
    </row>
    <row r="692" customHeight="1" spans="1:1">
      <c r="A692" s="5"/>
    </row>
    <row r="693" customHeight="1" spans="1:1">
      <c r="A693" s="5"/>
    </row>
    <row r="694" customHeight="1" spans="1:1">
      <c r="A694" s="5"/>
    </row>
    <row r="695" customHeight="1" spans="1:1">
      <c r="A695" s="5"/>
    </row>
    <row r="696" customHeight="1" spans="1:1">
      <c r="A696" s="5"/>
    </row>
    <row r="697" customHeight="1" spans="1:1">
      <c r="A697" s="5"/>
    </row>
    <row r="698" customHeight="1" spans="1:1">
      <c r="A698" s="5"/>
    </row>
    <row r="699" customHeight="1" spans="1:1">
      <c r="A699" s="5"/>
    </row>
    <row r="700" customHeight="1" spans="1:1">
      <c r="A700" s="5"/>
    </row>
    <row r="701" customHeight="1" spans="1:1">
      <c r="A701" s="5"/>
    </row>
    <row r="702" customHeight="1" spans="1:1">
      <c r="A702" s="5"/>
    </row>
    <row r="703" customHeight="1" spans="1:1">
      <c r="A703" s="5"/>
    </row>
    <row r="704" customHeight="1" spans="1:1">
      <c r="A704" s="5"/>
    </row>
    <row r="705" customHeight="1" spans="1:1">
      <c r="A705" s="5"/>
    </row>
    <row r="706" customHeight="1" spans="1:1">
      <c r="A706" s="5"/>
    </row>
    <row r="707" customHeight="1" spans="1:1">
      <c r="A707" s="5"/>
    </row>
    <row r="708" customHeight="1" spans="1:1">
      <c r="A708" s="5"/>
    </row>
    <row r="709" customHeight="1" spans="1:1">
      <c r="A709" s="5"/>
    </row>
    <row r="710" customHeight="1" spans="1:1">
      <c r="A710" s="5"/>
    </row>
    <row r="711" customHeight="1" spans="1:1">
      <c r="A711" s="5"/>
    </row>
    <row r="712" customHeight="1" spans="1:1">
      <c r="A712" s="5"/>
    </row>
    <row r="713" customHeight="1" spans="1:1">
      <c r="A713" s="5"/>
    </row>
    <row r="714" customHeight="1" spans="1:1">
      <c r="A714" s="5"/>
    </row>
    <row r="715" customHeight="1" spans="1:1">
      <c r="A715" s="5"/>
    </row>
    <row r="716" customHeight="1" spans="1:1">
      <c r="A716" s="5"/>
    </row>
    <row r="717" customHeight="1" spans="1:1">
      <c r="A717" s="5"/>
    </row>
    <row r="718" customHeight="1" spans="1:1">
      <c r="A718" s="5"/>
    </row>
    <row r="719" customHeight="1" spans="1:1">
      <c r="A719" s="5"/>
    </row>
    <row r="720" customHeight="1" spans="1:1">
      <c r="A720" s="5"/>
    </row>
    <row r="721" customHeight="1" spans="1:1">
      <c r="A721" s="5"/>
    </row>
    <row r="722" customHeight="1" spans="1:1">
      <c r="A722" s="5"/>
    </row>
    <row r="723" customHeight="1" spans="1:1">
      <c r="A723" s="5"/>
    </row>
    <row r="724" customHeight="1" spans="1:1">
      <c r="A724" s="5"/>
    </row>
    <row r="725" customHeight="1" spans="1:1">
      <c r="A725" s="5"/>
    </row>
    <row r="726" customHeight="1" spans="1:1">
      <c r="A726" s="5"/>
    </row>
    <row r="727" customHeight="1" spans="1:1">
      <c r="A727" s="5"/>
    </row>
    <row r="728" customHeight="1" spans="1:1">
      <c r="A728" s="5"/>
    </row>
    <row r="729" customHeight="1" spans="1:1">
      <c r="A729" s="5"/>
    </row>
    <row r="730" customHeight="1" spans="1:1">
      <c r="A730" s="5"/>
    </row>
    <row r="731" customHeight="1" spans="1:1">
      <c r="A731" s="5"/>
    </row>
    <row r="732" customHeight="1" spans="1:1">
      <c r="A732" s="5"/>
    </row>
    <row r="733" customHeight="1" spans="1:1">
      <c r="A733" s="5"/>
    </row>
    <row r="734" customHeight="1" spans="1:1">
      <c r="A734" s="5"/>
    </row>
    <row r="735" customHeight="1" spans="1:1">
      <c r="A735" s="5"/>
    </row>
    <row r="736" customHeight="1" spans="1:1">
      <c r="A736" s="5"/>
    </row>
    <row r="737" customHeight="1" spans="1:1">
      <c r="A737" s="5"/>
    </row>
    <row r="738" customHeight="1" spans="1:1">
      <c r="A738" s="5"/>
    </row>
    <row r="739" customHeight="1" spans="1:1">
      <c r="A739" s="5"/>
    </row>
    <row r="740" customHeight="1" spans="1:1">
      <c r="A740" s="5"/>
    </row>
    <row r="741" customHeight="1" spans="1:1">
      <c r="A741" s="5"/>
    </row>
    <row r="742" customHeight="1" spans="1:1">
      <c r="A742" s="5"/>
    </row>
    <row r="743" customHeight="1" spans="1:1">
      <c r="A743" s="5"/>
    </row>
    <row r="744" customHeight="1" spans="1:1">
      <c r="A744" s="5"/>
    </row>
    <row r="745" customHeight="1" spans="1:1">
      <c r="A745" s="5"/>
    </row>
    <row r="746" customHeight="1" spans="1:1">
      <c r="A746" s="5"/>
    </row>
    <row r="747" customHeight="1" spans="1:1">
      <c r="A747" s="5"/>
    </row>
    <row r="748" customHeight="1" spans="1:1">
      <c r="A748" s="5"/>
    </row>
    <row r="749" customHeight="1" spans="1:1">
      <c r="A749" s="5"/>
    </row>
    <row r="750" customHeight="1" spans="1:1">
      <c r="A750" s="5"/>
    </row>
    <row r="751" customHeight="1" spans="1:1">
      <c r="A751" s="5"/>
    </row>
    <row r="752" customHeight="1" spans="1:1">
      <c r="A752" s="5"/>
    </row>
    <row r="753" customHeight="1" spans="1:1">
      <c r="A753" s="5"/>
    </row>
    <row r="754" customHeight="1" spans="1:1">
      <c r="A754" s="5"/>
    </row>
    <row r="755" customHeight="1" spans="1:1">
      <c r="A755" s="5"/>
    </row>
    <row r="756" customHeight="1" spans="1:1">
      <c r="A756" s="5"/>
    </row>
    <row r="757" customHeight="1" spans="1:1">
      <c r="A757" s="5"/>
    </row>
    <row r="758" customHeight="1" spans="1:1">
      <c r="A758" s="5"/>
    </row>
    <row r="759" customHeight="1" spans="1:1">
      <c r="A759" s="5"/>
    </row>
    <row r="760" customHeight="1" spans="1:1">
      <c r="A760" s="5"/>
    </row>
    <row r="761" customHeight="1" spans="1:1">
      <c r="A761" s="5"/>
    </row>
    <row r="762" customHeight="1" spans="1:1">
      <c r="A762" s="5"/>
    </row>
    <row r="763" customHeight="1" spans="1:1">
      <c r="A763" s="5"/>
    </row>
    <row r="764" customHeight="1" spans="1:1">
      <c r="A764" s="5"/>
    </row>
    <row r="765" customHeight="1" spans="1:1">
      <c r="A765" s="5"/>
    </row>
    <row r="766" customHeight="1" spans="1:1">
      <c r="A766" s="5"/>
    </row>
    <row r="767" customHeight="1" spans="1:1">
      <c r="A767" s="5"/>
    </row>
    <row r="768" customHeight="1" spans="1:1">
      <c r="A768" s="5"/>
    </row>
    <row r="769" customHeight="1" spans="1:1">
      <c r="A769" s="5"/>
    </row>
    <row r="770" customHeight="1" spans="1:1">
      <c r="A770" s="5"/>
    </row>
    <row r="771" customHeight="1" spans="1:1">
      <c r="A771" s="5"/>
    </row>
    <row r="772" customHeight="1" spans="1:1">
      <c r="A772" s="5"/>
    </row>
    <row r="773" customHeight="1" spans="1:1">
      <c r="A773" s="5"/>
    </row>
    <row r="774" customHeight="1" spans="1:1">
      <c r="A774" s="5"/>
    </row>
    <row r="775" customHeight="1" spans="1:1">
      <c r="A775" s="5"/>
    </row>
    <row r="776" customHeight="1" spans="1:1">
      <c r="A776" s="5"/>
    </row>
    <row r="777" customHeight="1" spans="1:1">
      <c r="A777" s="5"/>
    </row>
    <row r="778" customHeight="1" spans="1:1">
      <c r="A778" s="5"/>
    </row>
    <row r="779" customHeight="1" spans="1:1">
      <c r="A779" s="5"/>
    </row>
    <row r="780" customHeight="1" spans="1:1">
      <c r="A780" s="5"/>
    </row>
    <row r="781" customHeight="1" spans="1:1">
      <c r="A781" s="5"/>
    </row>
    <row r="782" customHeight="1" spans="1:1">
      <c r="A782" s="5"/>
    </row>
    <row r="783" customHeight="1" spans="1:1">
      <c r="A783" s="5"/>
    </row>
    <row r="784" customHeight="1" spans="1:1">
      <c r="A784" s="5"/>
    </row>
    <row r="785" customHeight="1" spans="1:1">
      <c r="A785" s="5"/>
    </row>
    <row r="786" customHeight="1" spans="1:1">
      <c r="A786" s="5"/>
    </row>
    <row r="787" customHeight="1" spans="1:1">
      <c r="A787" s="5"/>
    </row>
    <row r="788" customHeight="1" spans="1:1">
      <c r="A788" s="5"/>
    </row>
    <row r="789" customHeight="1" spans="1:1">
      <c r="A789" s="5"/>
    </row>
    <row r="790" customHeight="1" spans="1:1">
      <c r="A790" s="5"/>
    </row>
    <row r="791" customHeight="1" spans="1:1">
      <c r="A791" s="5"/>
    </row>
    <row r="792" customHeight="1" spans="1:1">
      <c r="A792" s="5"/>
    </row>
    <row r="793" customHeight="1" spans="1:1">
      <c r="A793" s="5"/>
    </row>
    <row r="794" customHeight="1" spans="1:1">
      <c r="A794" s="5"/>
    </row>
    <row r="795" customHeight="1" spans="1:1">
      <c r="A795" s="5"/>
    </row>
    <row r="796" customHeight="1" spans="1:1">
      <c r="A796" s="5"/>
    </row>
    <row r="797" customHeight="1" spans="1:1">
      <c r="A797" s="5"/>
    </row>
    <row r="798" customHeight="1" spans="1:1">
      <c r="A798" s="5"/>
    </row>
    <row r="799" customHeight="1" spans="1:1">
      <c r="A799" s="5"/>
    </row>
    <row r="800" customHeight="1" spans="1:1">
      <c r="A800" s="5"/>
    </row>
    <row r="801" customHeight="1" spans="1:1">
      <c r="A801" s="5"/>
    </row>
    <row r="802" customHeight="1" spans="1:1">
      <c r="A802" s="5"/>
    </row>
    <row r="803" customHeight="1" spans="1:1">
      <c r="A803" s="5"/>
    </row>
    <row r="804" customHeight="1" spans="1:1">
      <c r="A804" s="5"/>
    </row>
    <row r="805" customHeight="1" spans="1:1">
      <c r="A805" s="5"/>
    </row>
    <row r="806" customHeight="1" spans="1:1">
      <c r="A806" s="5"/>
    </row>
    <row r="807" customHeight="1" spans="1:1">
      <c r="A807" s="5"/>
    </row>
    <row r="808" customHeight="1" spans="1:1">
      <c r="A808" s="5"/>
    </row>
    <row r="809" customHeight="1" spans="1:1">
      <c r="A809" s="5"/>
    </row>
    <row r="810" customHeight="1" spans="1:1">
      <c r="A810" s="5"/>
    </row>
    <row r="811" customHeight="1" spans="1:1">
      <c r="A811" s="5"/>
    </row>
    <row r="812" customHeight="1" spans="1:1">
      <c r="A812" s="5"/>
    </row>
    <row r="813" customHeight="1" spans="1:1">
      <c r="A813" s="5"/>
    </row>
    <row r="814" customHeight="1" spans="1:1">
      <c r="A814" s="5"/>
    </row>
    <row r="815" customHeight="1" spans="1:1">
      <c r="A815" s="5"/>
    </row>
    <row r="816" customHeight="1" spans="1:1">
      <c r="A816" s="5"/>
    </row>
    <row r="817" customHeight="1" spans="1:1">
      <c r="A817" s="5"/>
    </row>
    <row r="818" customHeight="1" spans="1:1">
      <c r="A818" s="5"/>
    </row>
    <row r="819" customHeight="1" spans="1:1">
      <c r="A819" s="5"/>
    </row>
    <row r="820" customHeight="1" spans="1:1">
      <c r="A820" s="5"/>
    </row>
    <row r="821" customHeight="1" spans="1:1">
      <c r="A821" s="5"/>
    </row>
    <row r="822" customHeight="1" spans="1:1">
      <c r="A822" s="5"/>
    </row>
    <row r="823" customHeight="1" spans="1:1">
      <c r="A823" s="5"/>
    </row>
    <row r="824" customHeight="1" spans="1:1">
      <c r="A824" s="5"/>
    </row>
    <row r="825" customHeight="1" spans="1:1">
      <c r="A825" s="5"/>
    </row>
    <row r="826" customHeight="1" spans="1:1">
      <c r="A826" s="5"/>
    </row>
    <row r="827" customHeight="1" spans="1:1">
      <c r="A827" s="5"/>
    </row>
    <row r="828" customHeight="1" spans="1:1">
      <c r="A828" s="5"/>
    </row>
    <row r="829" customHeight="1" spans="1:1">
      <c r="A829" s="5"/>
    </row>
    <row r="830" customHeight="1" spans="1:1">
      <c r="A830" s="5"/>
    </row>
    <row r="831" customHeight="1" spans="1:1">
      <c r="A831" s="5"/>
    </row>
    <row r="832" customHeight="1" spans="1:1">
      <c r="A832" s="5"/>
    </row>
    <row r="833" customHeight="1" spans="1:1">
      <c r="A833" s="5"/>
    </row>
    <row r="834" customHeight="1" spans="1:1">
      <c r="A834" s="5"/>
    </row>
    <row r="835" customHeight="1" spans="1:1">
      <c r="A835" s="5"/>
    </row>
    <row r="836" customHeight="1" spans="1:1">
      <c r="A836" s="5"/>
    </row>
    <row r="837" customHeight="1" spans="1:1">
      <c r="A837" s="5"/>
    </row>
    <row r="838" customHeight="1" spans="1:1">
      <c r="A838" s="5"/>
    </row>
    <row r="839" customHeight="1" spans="1:1">
      <c r="A839" s="5"/>
    </row>
    <row r="840" customHeight="1" spans="1:1">
      <c r="A840" s="5"/>
    </row>
    <row r="841" customHeight="1" spans="1:1">
      <c r="A841" s="5"/>
    </row>
    <row r="842" customHeight="1" spans="1:1">
      <c r="A842" s="5"/>
    </row>
    <row r="843" customHeight="1" spans="1:1">
      <c r="A843" s="5"/>
    </row>
    <row r="844" customHeight="1" spans="1:1">
      <c r="A844" s="5"/>
    </row>
    <row r="845" customHeight="1" spans="1:1">
      <c r="A845" s="5"/>
    </row>
    <row r="846" customHeight="1" spans="1:1">
      <c r="A846" s="5"/>
    </row>
    <row r="847" customHeight="1" spans="1:1">
      <c r="A847" s="5"/>
    </row>
    <row r="848" customHeight="1" spans="1:1">
      <c r="A848" s="5"/>
    </row>
    <row r="849" customHeight="1" spans="1:1">
      <c r="A849" s="5"/>
    </row>
    <row r="850" customHeight="1" spans="1:1">
      <c r="A850" s="5"/>
    </row>
    <row r="851" customHeight="1" spans="1:1">
      <c r="A851" s="5"/>
    </row>
    <row r="852" customHeight="1" spans="1:1">
      <c r="A852" s="5"/>
    </row>
    <row r="853" customHeight="1" spans="1:1">
      <c r="A853" s="5"/>
    </row>
    <row r="854" customHeight="1" spans="1:1">
      <c r="A854" s="5"/>
    </row>
    <row r="855" customHeight="1" spans="1:1">
      <c r="A855" s="5"/>
    </row>
    <row r="856" customHeight="1" spans="1:1">
      <c r="A856" s="5"/>
    </row>
    <row r="857" customHeight="1" spans="1:1">
      <c r="A857" s="5"/>
    </row>
    <row r="858" customHeight="1" spans="1:1">
      <c r="A858" s="5"/>
    </row>
    <row r="859" customHeight="1" spans="1:1">
      <c r="A859" s="5"/>
    </row>
    <row r="860" customHeight="1" spans="1:1">
      <c r="A860" s="5"/>
    </row>
    <row r="861" customHeight="1" spans="1:1">
      <c r="A861" s="5"/>
    </row>
    <row r="862" customHeight="1" spans="1:1">
      <c r="A862" s="5"/>
    </row>
    <row r="863" customHeight="1" spans="1:1">
      <c r="A863" s="5"/>
    </row>
    <row r="864" customHeight="1" spans="1:1">
      <c r="A864" s="5"/>
    </row>
    <row r="865" customHeight="1" spans="1:1">
      <c r="A865" s="5"/>
    </row>
    <row r="866" customHeight="1" spans="1:1">
      <c r="A866" s="5"/>
    </row>
    <row r="867" customHeight="1" spans="1:1">
      <c r="A867" s="5"/>
    </row>
    <row r="868" customHeight="1" spans="1:1">
      <c r="A868" s="5"/>
    </row>
    <row r="869" customHeight="1" spans="1:1">
      <c r="A869" s="5"/>
    </row>
    <row r="870" customHeight="1" spans="1:1">
      <c r="A870" s="5"/>
    </row>
    <row r="871" customHeight="1" spans="1:1">
      <c r="A871" s="5"/>
    </row>
    <row r="872" customHeight="1" spans="1:1">
      <c r="A872" s="5"/>
    </row>
    <row r="873" customHeight="1" spans="1:1">
      <c r="A873" s="5"/>
    </row>
    <row r="874" customHeight="1" spans="1:1">
      <c r="A874" s="5"/>
    </row>
    <row r="875" customHeight="1" spans="1:1">
      <c r="A875" s="5"/>
    </row>
    <row r="876" customHeight="1" spans="1:1">
      <c r="A876" s="5"/>
    </row>
    <row r="877" customHeight="1" spans="1:1">
      <c r="A877" s="5"/>
    </row>
    <row r="878" customHeight="1" spans="1:1">
      <c r="A878" s="5"/>
    </row>
    <row r="879" customHeight="1" spans="1:1">
      <c r="A879" s="5"/>
    </row>
    <row r="880" customHeight="1" spans="1:1">
      <c r="A880" s="5"/>
    </row>
    <row r="881" customHeight="1" spans="1:1">
      <c r="A881" s="5"/>
    </row>
    <row r="882" customHeight="1" spans="1:1">
      <c r="A882" s="5"/>
    </row>
    <row r="883" customHeight="1" spans="1:1">
      <c r="A883" s="5"/>
    </row>
    <row r="884" customHeight="1" spans="1:1">
      <c r="A884" s="5"/>
    </row>
    <row r="885" customHeight="1" spans="1:1">
      <c r="A885" s="5"/>
    </row>
    <row r="886" customHeight="1" spans="1:1">
      <c r="A886" s="5"/>
    </row>
    <row r="887" customHeight="1" spans="1:1">
      <c r="A887" s="5"/>
    </row>
    <row r="888" customHeight="1" spans="1:1">
      <c r="A888" s="5"/>
    </row>
    <row r="889" customHeight="1" spans="1:1">
      <c r="A889" s="5"/>
    </row>
    <row r="890" customHeight="1" spans="1:1">
      <c r="A890" s="5"/>
    </row>
    <row r="891" customHeight="1" spans="1:1">
      <c r="A891" s="5"/>
    </row>
    <row r="892" customHeight="1" spans="1:1">
      <c r="A892" s="5"/>
    </row>
    <row r="893" customHeight="1" spans="1:1">
      <c r="A893" s="5"/>
    </row>
    <row r="894" customHeight="1" spans="1:1">
      <c r="A894" s="5"/>
    </row>
    <row r="895" customHeight="1" spans="1:1">
      <c r="A895" s="5"/>
    </row>
    <row r="896" customHeight="1" spans="1:1">
      <c r="A896" s="5"/>
    </row>
    <row r="897" customHeight="1" spans="1:1">
      <c r="A897" s="5"/>
    </row>
    <row r="898" customHeight="1" spans="1:1">
      <c r="A898" s="5"/>
    </row>
    <row r="899" customHeight="1" spans="1:1">
      <c r="A899" s="5"/>
    </row>
    <row r="900" customHeight="1" spans="1:1">
      <c r="A900" s="5"/>
    </row>
    <row r="901" customHeight="1" spans="1:1">
      <c r="A901" s="5"/>
    </row>
    <row r="902" customHeight="1" spans="1:1">
      <c r="A902" s="5"/>
    </row>
    <row r="903" customHeight="1" spans="1:1">
      <c r="A903" s="5"/>
    </row>
    <row r="904" customHeight="1" spans="1:1">
      <c r="A904" s="5"/>
    </row>
    <row r="905" customHeight="1" spans="1:1">
      <c r="A905" s="5"/>
    </row>
    <row r="906" customHeight="1" spans="1:1">
      <c r="A906" s="5"/>
    </row>
    <row r="907" customHeight="1" spans="1:1">
      <c r="A907" s="5"/>
    </row>
    <row r="908" customHeight="1" spans="1:1">
      <c r="A908" s="5"/>
    </row>
    <row r="909" customHeight="1" spans="1:1">
      <c r="A909" s="5"/>
    </row>
    <row r="910" customHeight="1" spans="1:1">
      <c r="A910" s="5"/>
    </row>
    <row r="911" customHeight="1" spans="1:1">
      <c r="A911" s="5"/>
    </row>
    <row r="912" customHeight="1" spans="1:1">
      <c r="A912" s="5"/>
    </row>
    <row r="913" customHeight="1" spans="1:1">
      <c r="A913" s="5"/>
    </row>
    <row r="914" customHeight="1" spans="1:1">
      <c r="A914" s="5"/>
    </row>
    <row r="915" customHeight="1" spans="1:1">
      <c r="A915" s="5"/>
    </row>
    <row r="916" customHeight="1" spans="1:1">
      <c r="A916" s="5"/>
    </row>
    <row r="917" customHeight="1" spans="1:1">
      <c r="A917" s="5"/>
    </row>
    <row r="918" customHeight="1" spans="1:1">
      <c r="A918" s="5"/>
    </row>
    <row r="919" customHeight="1" spans="1:1">
      <c r="A919" s="5"/>
    </row>
    <row r="920" customHeight="1" spans="1:1">
      <c r="A920" s="5"/>
    </row>
    <row r="921" customHeight="1" spans="1:1">
      <c r="A921" s="5"/>
    </row>
    <row r="922" customHeight="1" spans="1:1">
      <c r="A922" s="5"/>
    </row>
    <row r="923" customHeight="1" spans="1:1">
      <c r="A923" s="5"/>
    </row>
    <row r="924" customHeight="1" spans="1:1">
      <c r="A924" s="5"/>
    </row>
    <row r="925" customHeight="1" spans="1:1">
      <c r="A925" s="5"/>
    </row>
    <row r="926" customHeight="1" spans="1:1">
      <c r="A926" s="5"/>
    </row>
    <row r="927" customHeight="1" spans="1:1">
      <c r="A927" s="5"/>
    </row>
    <row r="928" customHeight="1" spans="1:1">
      <c r="A928" s="5"/>
    </row>
    <row r="929" customHeight="1" spans="1:1">
      <c r="A929" s="5"/>
    </row>
    <row r="930" customHeight="1" spans="1:1">
      <c r="A930" s="5"/>
    </row>
    <row r="931" customHeight="1" spans="1:1">
      <c r="A931" s="5"/>
    </row>
    <row r="932" customHeight="1" spans="1:1">
      <c r="A932" s="5"/>
    </row>
    <row r="933" customHeight="1" spans="1:1">
      <c r="A933" s="5"/>
    </row>
    <row r="934" customHeight="1" spans="1:1">
      <c r="A934" s="5"/>
    </row>
    <row r="935" customHeight="1" spans="1:1">
      <c r="A935" s="5"/>
    </row>
    <row r="936" customHeight="1" spans="1:1">
      <c r="A936" s="5"/>
    </row>
    <row r="937" customHeight="1" spans="1:1">
      <c r="A937" s="5"/>
    </row>
    <row r="938" customHeight="1" spans="1:1">
      <c r="A938" s="5"/>
    </row>
    <row r="939" customHeight="1" spans="1:1">
      <c r="A939" s="5"/>
    </row>
    <row r="940" customHeight="1" spans="1:1">
      <c r="A940" s="5"/>
    </row>
    <row r="941" customHeight="1" spans="1:1">
      <c r="A941" s="5"/>
    </row>
    <row r="942" customHeight="1" spans="1:1">
      <c r="A942" s="5"/>
    </row>
    <row r="943" customHeight="1" spans="1:1">
      <c r="A943" s="5"/>
    </row>
    <row r="944" customHeight="1" spans="1:1">
      <c r="A944" s="5"/>
    </row>
    <row r="945" customHeight="1" spans="1:1">
      <c r="A945" s="5"/>
    </row>
    <row r="946" customHeight="1" spans="1:1">
      <c r="A946" s="5"/>
    </row>
    <row r="947" customHeight="1" spans="1:1">
      <c r="A947" s="5"/>
    </row>
    <row r="948" customHeight="1" spans="1:1">
      <c r="A948" s="5"/>
    </row>
    <row r="949" customHeight="1" spans="1:1">
      <c r="A949" s="5"/>
    </row>
    <row r="950" customHeight="1" spans="1:1">
      <c r="A950" s="5"/>
    </row>
    <row r="951" customHeight="1" spans="1:1">
      <c r="A951" s="5"/>
    </row>
    <row r="952" customHeight="1" spans="1:1">
      <c r="A952" s="5"/>
    </row>
    <row r="953" customHeight="1" spans="1:1">
      <c r="A953" s="5"/>
    </row>
    <row r="954" customHeight="1" spans="1:1">
      <c r="A954" s="5"/>
    </row>
    <row r="955" customHeight="1" spans="1:1">
      <c r="A955" s="5"/>
    </row>
    <row r="956" customHeight="1" spans="1:1">
      <c r="A956" s="5"/>
    </row>
    <row r="957" customHeight="1" spans="1:1">
      <c r="A957" s="5"/>
    </row>
    <row r="958" customHeight="1" spans="1:1">
      <c r="A958" s="5"/>
    </row>
    <row r="959" customHeight="1" spans="1:1">
      <c r="A959" s="5"/>
    </row>
    <row r="960" customHeight="1" spans="1:1">
      <c r="A960" s="5"/>
    </row>
    <row r="961" customHeight="1" spans="1:1">
      <c r="A961" s="5"/>
    </row>
    <row r="962" customHeight="1" spans="1:1">
      <c r="A962" s="5"/>
    </row>
    <row r="963" customHeight="1" spans="1:1">
      <c r="A963" s="5"/>
    </row>
    <row r="964" customHeight="1" spans="1:1">
      <c r="A964" s="5"/>
    </row>
    <row r="965" customHeight="1" spans="1:1">
      <c r="A965" s="5"/>
    </row>
    <row r="966" customHeight="1" spans="1:1">
      <c r="A966" s="5"/>
    </row>
    <row r="967" customHeight="1" spans="1:1">
      <c r="A967" s="5"/>
    </row>
    <row r="968" customHeight="1" spans="1:1">
      <c r="A968" s="5"/>
    </row>
    <row r="969" customHeight="1" spans="1:1">
      <c r="A969" s="5"/>
    </row>
    <row r="970" customHeight="1" spans="1:1">
      <c r="A970" s="5"/>
    </row>
    <row r="971" customHeight="1" spans="1:1">
      <c r="A971" s="5"/>
    </row>
    <row r="972" customHeight="1" spans="1:1">
      <c r="A972" s="5"/>
    </row>
    <row r="973" customHeight="1" spans="1:1">
      <c r="A973" s="5"/>
    </row>
    <row r="974" customHeight="1" spans="1:1">
      <c r="A974" s="5"/>
    </row>
    <row r="975" customHeight="1" spans="1:1">
      <c r="A975" s="5"/>
    </row>
    <row r="976" customHeight="1" spans="1:1">
      <c r="A976" s="5"/>
    </row>
    <row r="977" customHeight="1" spans="1:1">
      <c r="A977" s="5"/>
    </row>
    <row r="978" customHeight="1" spans="1:1">
      <c r="A978" s="5"/>
    </row>
    <row r="979" customHeight="1" spans="1:1">
      <c r="A979" s="5"/>
    </row>
    <row r="980" customHeight="1" spans="1:1">
      <c r="A980" s="5"/>
    </row>
    <row r="981" customHeight="1" spans="1:1">
      <c r="A981" s="5"/>
    </row>
    <row r="982" customHeight="1" spans="1:1">
      <c r="A982" s="5"/>
    </row>
    <row r="983" customHeight="1" spans="1:1">
      <c r="A983" s="5"/>
    </row>
    <row r="984" customHeight="1" spans="1:1">
      <c r="A984" s="5"/>
    </row>
    <row r="985" customHeight="1" spans="1:1">
      <c r="A985" s="5"/>
    </row>
    <row r="986" customHeight="1" spans="1:1">
      <c r="A986" s="5"/>
    </row>
    <row r="987" customHeight="1" spans="1:1">
      <c r="A987" s="5"/>
    </row>
    <row r="988" customHeight="1" spans="1:1">
      <c r="A988" s="5"/>
    </row>
    <row r="989" customHeight="1" spans="1:1">
      <c r="A989" s="5"/>
    </row>
    <row r="990" customHeight="1" spans="1:1">
      <c r="A990" s="5"/>
    </row>
    <row r="991" customHeight="1" spans="1:1">
      <c r="A991" s="5"/>
    </row>
    <row r="992" customHeight="1" spans="1:1">
      <c r="A992" s="5"/>
    </row>
    <row r="993" customHeight="1" spans="1:1">
      <c r="A993" s="5"/>
    </row>
    <row r="994" customHeight="1" spans="1:1">
      <c r="A994" s="5"/>
    </row>
    <row r="995" customHeight="1" spans="1:1">
      <c r="A995" s="5"/>
    </row>
    <row r="996" customHeight="1" spans="1:1">
      <c r="A996" s="5"/>
    </row>
    <row r="997" customHeight="1" spans="1:1">
      <c r="A997" s="5"/>
    </row>
    <row r="998" customHeight="1" spans="1:1">
      <c r="A998" s="5"/>
    </row>
    <row r="999"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sheetProtection password="CED0" sheet="1" objects="1" scenarios="1"/>
  <mergeCells count="73">
    <mergeCell ref="C1:D1"/>
    <mergeCell ref="C5:O5"/>
    <mergeCell ref="C6:O6"/>
    <mergeCell ref="C7:O7"/>
    <mergeCell ref="C9:O9"/>
    <mergeCell ref="K15:M15"/>
    <mergeCell ref="D19:I19"/>
    <mergeCell ref="D20:I20"/>
    <mergeCell ref="F39:K39"/>
    <mergeCell ref="F40:G40"/>
    <mergeCell ref="H40:I40"/>
    <mergeCell ref="J40:K40"/>
    <mergeCell ref="D46:L46"/>
    <mergeCell ref="F55:K55"/>
    <mergeCell ref="F56:G56"/>
    <mergeCell ref="H56:I56"/>
    <mergeCell ref="J56:K56"/>
    <mergeCell ref="K62:L62"/>
    <mergeCell ref="J63:L63"/>
    <mergeCell ref="D69:N69"/>
    <mergeCell ref="F72:K72"/>
    <mergeCell ref="F73:G73"/>
    <mergeCell ref="H73:I73"/>
    <mergeCell ref="J73:K73"/>
    <mergeCell ref="K79:L79"/>
    <mergeCell ref="F84:K84"/>
    <mergeCell ref="F85:G85"/>
    <mergeCell ref="H85:I85"/>
    <mergeCell ref="J85:K85"/>
    <mergeCell ref="K91:L91"/>
    <mergeCell ref="C94:O94"/>
    <mergeCell ref="F96:M96"/>
    <mergeCell ref="F97:G97"/>
    <mergeCell ref="H97:I97"/>
    <mergeCell ref="J97:K97"/>
    <mergeCell ref="D110:K110"/>
    <mergeCell ref="C39:C41"/>
    <mergeCell ref="C55:C57"/>
    <mergeCell ref="C72:C74"/>
    <mergeCell ref="C84:C86"/>
    <mergeCell ref="D39:D41"/>
    <mergeCell ref="D55:D57"/>
    <mergeCell ref="D72:D74"/>
    <mergeCell ref="D84:D86"/>
    <mergeCell ref="D96:D98"/>
    <mergeCell ref="E39:E41"/>
    <mergeCell ref="E55:E57"/>
    <mergeCell ref="E72:E74"/>
    <mergeCell ref="E84:E86"/>
    <mergeCell ref="E96:E98"/>
    <mergeCell ref="L39:L41"/>
    <mergeCell ref="L55:L57"/>
    <mergeCell ref="L72:L74"/>
    <mergeCell ref="L84:L86"/>
    <mergeCell ref="L97:L98"/>
    <mergeCell ref="M39:M41"/>
    <mergeCell ref="M55:M57"/>
    <mergeCell ref="M72:M74"/>
    <mergeCell ref="M84:M86"/>
    <mergeCell ref="M97:M98"/>
    <mergeCell ref="N39:N41"/>
    <mergeCell ref="N55:N57"/>
    <mergeCell ref="N58:N61"/>
    <mergeCell ref="N72:N74"/>
    <mergeCell ref="N75:N78"/>
    <mergeCell ref="N84:N86"/>
    <mergeCell ref="N87:N91"/>
    <mergeCell ref="N96:N98"/>
    <mergeCell ref="N99:N110"/>
    <mergeCell ref="D11:M13"/>
    <mergeCell ref="K16:M20"/>
    <mergeCell ref="D35:N37"/>
    <mergeCell ref="D51:N53"/>
  </mergeCells>
  <conditionalFormatting sqref="H58">
    <cfRule type="containsBlanks" dxfId="0" priority="6">
      <formula>LEN(TRIM(H58))=0</formula>
    </cfRule>
  </conditionalFormatting>
  <conditionalFormatting sqref="J58">
    <cfRule type="containsBlanks" dxfId="0" priority="5">
      <formula>LEN(TRIM(J58))=0</formula>
    </cfRule>
  </conditionalFormatting>
  <conditionalFormatting sqref="F99">
    <cfRule type="containsBlanks" dxfId="0" priority="16">
      <formula>LEN(TRIM(F99))=0</formula>
    </cfRule>
  </conditionalFormatting>
  <conditionalFormatting sqref="H99">
    <cfRule type="containsBlanks" dxfId="0" priority="4">
      <formula>LEN(TRIM(H99))=0</formula>
    </cfRule>
  </conditionalFormatting>
  <conditionalFormatting sqref="J99">
    <cfRule type="containsBlanks" dxfId="0" priority="2">
      <formula>LEN(TRIM(J99))=0</formula>
    </cfRule>
  </conditionalFormatting>
  <conditionalFormatting sqref="F42:F45">
    <cfRule type="containsBlanks" dxfId="0" priority="20">
      <formula>LEN(TRIM(F42))=0</formula>
    </cfRule>
  </conditionalFormatting>
  <conditionalFormatting sqref="F58:F61">
    <cfRule type="containsBlanks" dxfId="0" priority="19">
      <formula>LEN(TRIM(F58))=0</formula>
    </cfRule>
  </conditionalFormatting>
  <conditionalFormatting sqref="F75:F78">
    <cfRule type="containsBlanks" dxfId="0" priority="18">
      <formula>LEN(TRIM(F75))=0</formula>
    </cfRule>
  </conditionalFormatting>
  <conditionalFormatting sqref="F87:F90">
    <cfRule type="containsBlanks" dxfId="0" priority="17">
      <formula>LEN(TRIM(F87))=0</formula>
    </cfRule>
  </conditionalFormatting>
  <conditionalFormatting sqref="F100:F109">
    <cfRule type="containsBlanks" dxfId="0" priority="15">
      <formula>LEN(TRIM(F100))=0</formula>
    </cfRule>
  </conditionalFormatting>
  <conditionalFormatting sqref="H42:H45">
    <cfRule type="containsBlanks" dxfId="0" priority="8">
      <formula>LEN(TRIM(H42))=0</formula>
    </cfRule>
  </conditionalFormatting>
  <conditionalFormatting sqref="H59:H61">
    <cfRule type="containsBlanks" dxfId="0" priority="14">
      <formula>LEN(TRIM(H59))=0</formula>
    </cfRule>
  </conditionalFormatting>
  <conditionalFormatting sqref="H75:H78">
    <cfRule type="containsBlanks" dxfId="0" priority="12">
      <formula>LEN(TRIM(H75))=0</formula>
    </cfRule>
  </conditionalFormatting>
  <conditionalFormatting sqref="H87:H90">
    <cfRule type="containsBlanks" dxfId="0" priority="10">
      <formula>LEN(TRIM(H87))=0</formula>
    </cfRule>
  </conditionalFormatting>
  <conditionalFormatting sqref="H100:H109">
    <cfRule type="containsBlanks" dxfId="0" priority="3">
      <formula>LEN(TRIM(H100))=0</formula>
    </cfRule>
  </conditionalFormatting>
  <conditionalFormatting sqref="J42:J45">
    <cfRule type="containsBlanks" dxfId="0" priority="7">
      <formula>LEN(TRIM(J42))=0</formula>
    </cfRule>
  </conditionalFormatting>
  <conditionalFormatting sqref="J59:J61">
    <cfRule type="containsBlanks" dxfId="0" priority="13">
      <formula>LEN(TRIM(J59))=0</formula>
    </cfRule>
  </conditionalFormatting>
  <conditionalFormatting sqref="J75:J78">
    <cfRule type="containsBlanks" dxfId="0" priority="11">
      <formula>LEN(TRIM(J75))=0</formula>
    </cfRule>
  </conditionalFormatting>
  <conditionalFormatting sqref="J87:J90">
    <cfRule type="containsBlanks" dxfId="0" priority="9">
      <formula>LEN(TRIM(J87))=0</formula>
    </cfRule>
  </conditionalFormatting>
  <conditionalFormatting sqref="J100:J109">
    <cfRule type="containsBlanks" dxfId="0" priority="1">
      <formula>LEN(TRIM(J100))=0</formula>
    </cfRule>
  </conditionalFormatting>
  <conditionalFormatting sqref="E16:I18">
    <cfRule type="containsBlanks" dxfId="0" priority="21">
      <formula>LEN(TRIM(E16))=0</formula>
    </cfRule>
  </conditionalFormatting>
  <dataValidations count="6">
    <dataValidation type="list" allowBlank="1" showInputMessage="1" showErrorMessage="1" sqref="F99 H99 J99">
      <formula1>'2'!$D$148:$D$151</formula1>
    </dataValidation>
    <dataValidation type="list" allowBlank="1" showInputMessage="1" showErrorMessage="1" sqref="F100 H100 J100">
      <formula1>'2'!$D$159:$D$162</formula1>
    </dataValidation>
    <dataValidation type="list" allowBlank="1" showInputMessage="1" showErrorMessage="1" sqref="F101 H101 J101">
      <formula1>'2'!$D$177:$D$180</formula1>
    </dataValidation>
    <dataValidation type="list" allowBlank="1" showInputMessage="1" showErrorMessage="1" sqref="F109 H109 J109">
      <formula1>'2'!$D$261:$D$264</formula1>
    </dataValidation>
    <dataValidation type="list" allowBlank="1" showInputMessage="1" showErrorMessage="1" sqref="F42:F45 F58:F61 F75:F78 F87:F90 H42:H45 H58:H61 H75:H78 H87:H90 J42:J45 J58:J61 J75:J78 J87:J90">
      <formula1>'1'!$D$36:$D$37</formula1>
    </dataValidation>
    <dataValidation type="list" allowBlank="1" showInputMessage="1" showErrorMessage="1" sqref="F102:F108 H102:H108 J102:J108">
      <formula1>'2'!$D$65:$D$66</formula1>
    </dataValidation>
  </dataValidations>
  <pageMargins left="0.393700787401575" right="0.393700787401575" top="0.78740157480315" bottom="0.393700787401575" header="0.511811023622047" footer="0.511811023622047"/>
  <pageSetup paperSize="9" fitToHeight="0" orientation="landscape"/>
  <headerFooter/>
  <rowBreaks count="2" manualBreakCount="2">
    <brk id="23" max="16383" man="1"/>
    <brk id="47" max="16383" man="1"/>
  </rowBreaks>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O1028"/>
  <sheetViews>
    <sheetView showGridLines="0" showRowColHeaders="0" zoomScale="90" zoomScaleNormal="90" workbookViewId="0">
      <selection activeCell="A1" sqref="A1"/>
    </sheetView>
  </sheetViews>
  <sheetFormatPr defaultColWidth="14.4545454545455" defaultRowHeight="15" customHeight="1"/>
  <cols>
    <col min="1" max="1" width="34" style="1" customWidth="1"/>
    <col min="2" max="2" width="2.09090909090909" style="2" customWidth="1"/>
    <col min="3" max="3" width="3.81818181818182" style="59" customWidth="1"/>
    <col min="4" max="4" width="8.72727272727273" style="59" customWidth="1"/>
    <col min="5" max="5" width="29.1818181818182" style="59" customWidth="1"/>
    <col min="6" max="6" width="12.5454545454545" style="59" customWidth="1"/>
    <col min="7" max="7" width="6.63636363636364" style="59" customWidth="1"/>
    <col min="8" max="8" width="12.5454545454545" style="59" customWidth="1"/>
    <col min="9" max="9" width="6.63636363636364" style="59" customWidth="1"/>
    <col min="10" max="10" width="12.5454545454545" style="59" customWidth="1"/>
    <col min="11" max="11" width="6.63636363636364" style="59" customWidth="1"/>
    <col min="12" max="13" width="9.09090909090909" style="59" customWidth="1"/>
    <col min="14" max="14" width="18.1818181818182" style="59" customWidth="1"/>
    <col min="15" max="15" width="3.81818181818182" style="59" customWidth="1"/>
    <col min="16" max="27" width="8.72727272727273" style="59" customWidth="1"/>
    <col min="28" max="16384" width="14.4545454545455" style="59"/>
  </cols>
  <sheetData>
    <row r="1" ht="14.25" customHeight="1" spans="1:1">
      <c r="A1" s="5"/>
    </row>
    <row r="2" ht="14.25" customHeight="1" spans="1:4">
      <c r="A2" s="5"/>
      <c r="C2" s="60" t="s">
        <v>446</v>
      </c>
      <c r="D2" s="61"/>
    </row>
    <row r="3" ht="14.25" customHeight="1" spans="1:1">
      <c r="A3" s="5"/>
    </row>
    <row r="4" ht="14.25" customHeight="1" spans="1:1">
      <c r="A4" s="5"/>
    </row>
    <row r="5" ht="3.75" customHeight="1" spans="1:1">
      <c r="A5" s="5"/>
    </row>
    <row r="6" ht="16.5" customHeight="1" spans="1:15">
      <c r="A6" s="5"/>
      <c r="C6" s="62" t="s">
        <v>1</v>
      </c>
      <c r="D6" s="62"/>
      <c r="E6" s="62"/>
      <c r="F6" s="62"/>
      <c r="G6" s="62"/>
      <c r="H6" s="62"/>
      <c r="I6" s="62"/>
      <c r="J6" s="62"/>
      <c r="K6" s="62"/>
      <c r="L6" s="62"/>
      <c r="M6" s="62"/>
      <c r="N6" s="62"/>
      <c r="O6" s="62"/>
    </row>
    <row r="7" ht="16.5" customHeight="1" spans="1:15">
      <c r="A7" s="5"/>
      <c r="C7" s="62" t="s">
        <v>133</v>
      </c>
      <c r="D7" s="62"/>
      <c r="E7" s="62"/>
      <c r="F7" s="62"/>
      <c r="G7" s="62"/>
      <c r="H7" s="62"/>
      <c r="I7" s="62"/>
      <c r="J7" s="62"/>
      <c r="K7" s="62"/>
      <c r="L7" s="62"/>
      <c r="M7" s="62"/>
      <c r="N7" s="62"/>
      <c r="O7" s="62"/>
    </row>
    <row r="8" ht="16.5" customHeight="1" spans="1:15">
      <c r="A8" s="5"/>
      <c r="C8" s="62" t="s">
        <v>78</v>
      </c>
      <c r="D8" s="62"/>
      <c r="E8" s="62"/>
      <c r="F8" s="62"/>
      <c r="G8" s="62"/>
      <c r="H8" s="62"/>
      <c r="I8" s="62"/>
      <c r="J8" s="62"/>
      <c r="K8" s="62"/>
      <c r="L8" s="62"/>
      <c r="M8" s="62"/>
      <c r="N8" s="62"/>
      <c r="O8" s="62"/>
    </row>
    <row r="9" ht="10.5" customHeight="1" spans="1:15">
      <c r="A9" s="5"/>
      <c r="C9" s="63"/>
      <c r="D9" s="63"/>
      <c r="E9" s="63"/>
      <c r="F9" s="63"/>
      <c r="G9" s="63"/>
      <c r="H9" s="63"/>
      <c r="I9" s="63"/>
      <c r="J9" s="63"/>
      <c r="K9" s="63"/>
      <c r="L9" s="63"/>
      <c r="M9" s="63"/>
      <c r="N9" s="63"/>
      <c r="O9" s="63"/>
    </row>
    <row r="10" ht="14.25" customHeight="1" spans="1:15">
      <c r="A10" s="5"/>
      <c r="C10" s="64" t="s">
        <v>447</v>
      </c>
      <c r="D10" s="65"/>
      <c r="E10" s="66"/>
      <c r="F10" s="66"/>
      <c r="G10" s="66"/>
      <c r="H10" s="66"/>
      <c r="I10" s="66"/>
      <c r="J10" s="66"/>
      <c r="K10" s="66"/>
      <c r="L10" s="66"/>
      <c r="M10" s="66"/>
      <c r="N10" s="66"/>
      <c r="O10" s="88"/>
    </row>
    <row r="11" ht="14.25" customHeight="1" spans="1:15">
      <c r="A11" s="5"/>
      <c r="C11" s="67"/>
      <c r="D11" s="68"/>
      <c r="E11" s="69"/>
      <c r="F11" s="69"/>
      <c r="G11" s="69"/>
      <c r="H11" s="69"/>
      <c r="I11" s="69"/>
      <c r="J11" s="69"/>
      <c r="K11" s="69"/>
      <c r="L11" s="69"/>
      <c r="M11" s="69"/>
      <c r="N11" s="69"/>
      <c r="O11" s="89"/>
    </row>
    <row r="12" ht="14.25" customHeight="1" spans="1:15">
      <c r="A12" s="5"/>
      <c r="C12" s="13"/>
      <c r="D12" s="70" t="s">
        <v>10</v>
      </c>
      <c r="E12" s="835" t="s">
        <v>448</v>
      </c>
      <c r="F12" s="836" t="s">
        <v>273</v>
      </c>
      <c r="G12" s="71"/>
      <c r="H12" s="71"/>
      <c r="I12" s="71"/>
      <c r="J12" s="71"/>
      <c r="K12" s="73"/>
      <c r="L12" s="90" t="s">
        <v>227</v>
      </c>
      <c r="M12" s="91" t="s">
        <v>228</v>
      </c>
      <c r="N12" s="18" t="s">
        <v>229</v>
      </c>
      <c r="O12" s="92"/>
    </row>
    <row r="13" ht="14.25" customHeight="1" spans="1:15">
      <c r="A13" s="5"/>
      <c r="C13" s="13"/>
      <c r="D13" s="72"/>
      <c r="E13" s="72"/>
      <c r="F13" s="19">
        <v>1</v>
      </c>
      <c r="G13" s="73"/>
      <c r="H13" s="24">
        <v>2</v>
      </c>
      <c r="I13" s="73"/>
      <c r="J13" s="24">
        <v>3</v>
      </c>
      <c r="K13" s="73"/>
      <c r="L13" s="72"/>
      <c r="M13" s="72"/>
      <c r="N13" s="72"/>
      <c r="O13" s="92"/>
    </row>
    <row r="14" ht="14.25" customHeight="1" spans="1:15">
      <c r="A14" s="5"/>
      <c r="C14" s="13"/>
      <c r="D14" s="74"/>
      <c r="E14" s="74"/>
      <c r="F14" s="75" t="s">
        <v>230</v>
      </c>
      <c r="G14" s="75" t="s">
        <v>231</v>
      </c>
      <c r="H14" s="76" t="s">
        <v>230</v>
      </c>
      <c r="I14" s="76" t="s">
        <v>231</v>
      </c>
      <c r="J14" s="76" t="s">
        <v>230</v>
      </c>
      <c r="K14" s="76" t="s">
        <v>231</v>
      </c>
      <c r="L14" s="74"/>
      <c r="M14" s="74"/>
      <c r="N14" s="74"/>
      <c r="O14" s="92"/>
    </row>
    <row r="15" ht="14.25" customHeight="1" spans="1:15">
      <c r="A15" s="5"/>
      <c r="C15" s="67"/>
      <c r="D15" s="31">
        <v>1</v>
      </c>
      <c r="E15" s="40" t="s">
        <v>449</v>
      </c>
      <c r="F15" s="77"/>
      <c r="G15" s="31" t="str">
        <f>IF(F15="Tidak Ada","1",IF(F15="Ada","4",""))</f>
        <v/>
      </c>
      <c r="H15" s="77"/>
      <c r="I15" s="31" t="str">
        <f>IF(H15="Tidak Ada","1",IF(H15="Ada","4",""))</f>
        <v/>
      </c>
      <c r="J15" s="77"/>
      <c r="K15" s="31" t="str">
        <f>IF(J15="Tidak Ada","1",IF(J15="Ada","4",""))</f>
        <v/>
      </c>
      <c r="L15" s="93" t="str">
        <f>IFERROR(SUM($G15+$I15+$K15),"")</f>
        <v/>
      </c>
      <c r="M15" s="93" t="str">
        <f>IFERROR(SUM($L15/3),"")</f>
        <v/>
      </c>
      <c r="N15" s="94" t="s">
        <v>606</v>
      </c>
      <c r="O15" s="95"/>
    </row>
    <row r="16" ht="14.25" customHeight="1" spans="1:15">
      <c r="A16" s="5"/>
      <c r="C16" s="67"/>
      <c r="D16" s="31">
        <v>2</v>
      </c>
      <c r="E16" s="40" t="s">
        <v>451</v>
      </c>
      <c r="F16" s="77"/>
      <c r="G16" s="31" t="str">
        <f t="shared" ref="G16:G24" si="0">IF(F16="Tidak Ada","1",IF(F16="Ada","4",""))</f>
        <v/>
      </c>
      <c r="H16" s="77"/>
      <c r="I16" s="31" t="str">
        <f t="shared" ref="I16:I24" si="1">IF(H16="Tidak Ada","1",IF(H16="Ada","4",""))</f>
        <v/>
      </c>
      <c r="J16" s="77"/>
      <c r="K16" s="31" t="str">
        <f t="shared" ref="K16:K24" si="2">IF(J16="Tidak Ada","1",IF(J16="Ada","4",""))</f>
        <v/>
      </c>
      <c r="L16" s="93" t="str">
        <f t="shared" ref="L16:L24" si="3">IFERROR(SUM($G16+$I16+$K16),"")</f>
        <v/>
      </c>
      <c r="M16" s="93" t="str">
        <f t="shared" ref="M16:M24" si="4">IFERROR(SUM($L16/3),"")</f>
        <v/>
      </c>
      <c r="N16" s="96"/>
      <c r="O16" s="95"/>
    </row>
    <row r="17" ht="14.25" customHeight="1" spans="1:15">
      <c r="A17" s="5"/>
      <c r="C17" s="67"/>
      <c r="D17" s="31">
        <v>3</v>
      </c>
      <c r="E17" s="40" t="s">
        <v>452</v>
      </c>
      <c r="F17" s="77"/>
      <c r="G17" s="31" t="str">
        <f t="shared" si="0"/>
        <v/>
      </c>
      <c r="H17" s="77"/>
      <c r="I17" s="31" t="str">
        <f t="shared" si="1"/>
        <v/>
      </c>
      <c r="J17" s="77"/>
      <c r="K17" s="31" t="str">
        <f t="shared" si="2"/>
        <v/>
      </c>
      <c r="L17" s="93" t="str">
        <f t="shared" si="3"/>
        <v/>
      </c>
      <c r="M17" s="93" t="str">
        <f t="shared" si="4"/>
        <v/>
      </c>
      <c r="N17" s="96"/>
      <c r="O17" s="95"/>
    </row>
    <row r="18" ht="14.25" customHeight="1" spans="1:15">
      <c r="A18" s="5"/>
      <c r="C18" s="67"/>
      <c r="D18" s="31">
        <v>4</v>
      </c>
      <c r="E18" s="40" t="s">
        <v>453</v>
      </c>
      <c r="F18" s="77"/>
      <c r="G18" s="31" t="str">
        <f t="shared" si="0"/>
        <v/>
      </c>
      <c r="H18" s="77"/>
      <c r="I18" s="31" t="str">
        <f t="shared" si="1"/>
        <v/>
      </c>
      <c r="J18" s="77"/>
      <c r="K18" s="31" t="str">
        <f t="shared" si="2"/>
        <v/>
      </c>
      <c r="L18" s="93" t="str">
        <f t="shared" si="3"/>
        <v/>
      </c>
      <c r="M18" s="93" t="str">
        <f t="shared" si="4"/>
        <v/>
      </c>
      <c r="N18" s="96"/>
      <c r="O18" s="95"/>
    </row>
    <row r="19" ht="14.25" customHeight="1" spans="1:15">
      <c r="A19" s="5"/>
      <c r="C19" s="67"/>
      <c r="D19" s="31">
        <v>5</v>
      </c>
      <c r="E19" s="40" t="s">
        <v>454</v>
      </c>
      <c r="F19" s="77"/>
      <c r="G19" s="31" t="str">
        <f t="shared" si="0"/>
        <v/>
      </c>
      <c r="H19" s="77"/>
      <c r="I19" s="31" t="str">
        <f t="shared" si="1"/>
        <v/>
      </c>
      <c r="J19" s="77"/>
      <c r="K19" s="31" t="str">
        <f t="shared" si="2"/>
        <v/>
      </c>
      <c r="L19" s="93" t="str">
        <f t="shared" si="3"/>
        <v/>
      </c>
      <c r="M19" s="93" t="str">
        <f t="shared" si="4"/>
        <v/>
      </c>
      <c r="N19" s="96"/>
      <c r="O19" s="95"/>
    </row>
    <row r="20" ht="14.25" customHeight="1" spans="1:15">
      <c r="A20" s="5"/>
      <c r="C20" s="67"/>
      <c r="D20" s="31">
        <v>6</v>
      </c>
      <c r="E20" s="40" t="s">
        <v>455</v>
      </c>
      <c r="F20" s="77"/>
      <c r="G20" s="31" t="str">
        <f t="shared" si="0"/>
        <v/>
      </c>
      <c r="H20" s="77"/>
      <c r="I20" s="31" t="str">
        <f t="shared" si="1"/>
        <v/>
      </c>
      <c r="J20" s="77"/>
      <c r="K20" s="31" t="str">
        <f t="shared" si="2"/>
        <v/>
      </c>
      <c r="L20" s="93" t="str">
        <f t="shared" si="3"/>
        <v/>
      </c>
      <c r="M20" s="93" t="str">
        <f t="shared" si="4"/>
        <v/>
      </c>
      <c r="N20" s="96"/>
      <c r="O20" s="95"/>
    </row>
    <row r="21" ht="14.25" customHeight="1" spans="1:15">
      <c r="A21" s="5"/>
      <c r="C21" s="67"/>
      <c r="D21" s="31">
        <v>7</v>
      </c>
      <c r="E21" s="78" t="s">
        <v>456</v>
      </c>
      <c r="F21" s="77"/>
      <c r="G21" s="31" t="str">
        <f t="shared" si="0"/>
        <v/>
      </c>
      <c r="H21" s="77"/>
      <c r="I21" s="31" t="str">
        <f t="shared" si="1"/>
        <v/>
      </c>
      <c r="J21" s="77"/>
      <c r="K21" s="31" t="str">
        <f t="shared" si="2"/>
        <v/>
      </c>
      <c r="L21" s="93" t="str">
        <f t="shared" si="3"/>
        <v/>
      </c>
      <c r="M21" s="93" t="str">
        <f t="shared" si="4"/>
        <v/>
      </c>
      <c r="N21" s="96"/>
      <c r="O21" s="95"/>
    </row>
    <row r="22" ht="14.25" customHeight="1" spans="1:15">
      <c r="A22" s="5"/>
      <c r="C22" s="67"/>
      <c r="D22" s="31">
        <v>8</v>
      </c>
      <c r="E22" s="78" t="s">
        <v>457</v>
      </c>
      <c r="F22" s="77"/>
      <c r="G22" s="31" t="str">
        <f t="shared" si="0"/>
        <v/>
      </c>
      <c r="H22" s="77"/>
      <c r="I22" s="31" t="str">
        <f t="shared" si="1"/>
        <v/>
      </c>
      <c r="J22" s="77"/>
      <c r="K22" s="31" t="str">
        <f t="shared" si="2"/>
        <v/>
      </c>
      <c r="L22" s="93" t="str">
        <f t="shared" si="3"/>
        <v/>
      </c>
      <c r="M22" s="93" t="str">
        <f t="shared" si="4"/>
        <v/>
      </c>
      <c r="N22" s="96"/>
      <c r="O22" s="95"/>
    </row>
    <row r="23" ht="14.25" customHeight="1" spans="1:15">
      <c r="A23" s="5"/>
      <c r="C23" s="67"/>
      <c r="D23" s="31">
        <v>9</v>
      </c>
      <c r="E23" s="78" t="s">
        <v>458</v>
      </c>
      <c r="F23" s="77"/>
      <c r="G23" s="31" t="str">
        <f t="shared" si="0"/>
        <v/>
      </c>
      <c r="H23" s="77"/>
      <c r="I23" s="31" t="str">
        <f t="shared" si="1"/>
        <v/>
      </c>
      <c r="J23" s="77"/>
      <c r="K23" s="31" t="str">
        <f t="shared" si="2"/>
        <v/>
      </c>
      <c r="L23" s="93" t="str">
        <f t="shared" si="3"/>
        <v/>
      </c>
      <c r="M23" s="93" t="str">
        <f t="shared" si="4"/>
        <v/>
      </c>
      <c r="N23" s="96"/>
      <c r="O23" s="95"/>
    </row>
    <row r="24" ht="14.25" customHeight="1" spans="1:15">
      <c r="A24" s="5"/>
      <c r="C24" s="67"/>
      <c r="D24" s="79">
        <v>10</v>
      </c>
      <c r="E24" s="80" t="s">
        <v>459</v>
      </c>
      <c r="F24" s="77"/>
      <c r="G24" s="31" t="str">
        <f t="shared" si="0"/>
        <v/>
      </c>
      <c r="H24" s="77"/>
      <c r="I24" s="31" t="str">
        <f t="shared" si="1"/>
        <v/>
      </c>
      <c r="J24" s="77"/>
      <c r="K24" s="31" t="str">
        <f t="shared" si="2"/>
        <v/>
      </c>
      <c r="L24" s="93" t="str">
        <f t="shared" si="3"/>
        <v/>
      </c>
      <c r="M24" s="93" t="str">
        <f t="shared" si="4"/>
        <v/>
      </c>
      <c r="N24" s="96"/>
      <c r="O24" s="95"/>
    </row>
    <row r="25" ht="14.25" customHeight="1" spans="1:15">
      <c r="A25" s="5"/>
      <c r="C25" s="67"/>
      <c r="D25" s="81"/>
      <c r="E25" s="42"/>
      <c r="F25" s="82"/>
      <c r="G25" s="82"/>
      <c r="H25" s="83"/>
      <c r="I25" s="83"/>
      <c r="J25" s="83"/>
      <c r="K25" s="49" t="s">
        <v>243</v>
      </c>
      <c r="L25" s="73"/>
      <c r="M25" s="97">
        <f>SUM($M15:$M24)</f>
        <v>0</v>
      </c>
      <c r="N25" s="98"/>
      <c r="O25" s="95"/>
    </row>
    <row r="26" ht="14.25" customHeight="1" spans="1:15">
      <c r="A26" s="5"/>
      <c r="C26" s="84"/>
      <c r="D26" s="85"/>
      <c r="E26" s="85"/>
      <c r="F26" s="85"/>
      <c r="G26" s="85"/>
      <c r="H26" s="85"/>
      <c r="I26" s="85"/>
      <c r="J26" s="85"/>
      <c r="K26" s="85"/>
      <c r="L26" s="85"/>
      <c r="M26" s="85"/>
      <c r="N26" s="85"/>
      <c r="O26" s="99"/>
    </row>
    <row r="27" ht="14.25" customHeight="1" spans="1:1">
      <c r="A27" s="5"/>
    </row>
    <row r="28" ht="14.25" customHeight="1" spans="1:15">
      <c r="A28" s="5"/>
      <c r="C28" s="64" t="s">
        <v>460</v>
      </c>
      <c r="D28" s="65"/>
      <c r="E28" s="66"/>
      <c r="F28" s="66"/>
      <c r="G28" s="66"/>
      <c r="H28" s="66"/>
      <c r="I28" s="66"/>
      <c r="J28" s="66"/>
      <c r="K28" s="66"/>
      <c r="L28" s="66"/>
      <c r="M28" s="66"/>
      <c r="N28" s="66"/>
      <c r="O28" s="88"/>
    </row>
    <row r="29" ht="14.25" customHeight="1" spans="1:15">
      <c r="A29" s="5"/>
      <c r="C29" s="67"/>
      <c r="D29" s="68"/>
      <c r="E29" s="69"/>
      <c r="F29" s="69"/>
      <c r="G29" s="69"/>
      <c r="H29" s="69"/>
      <c r="I29" s="69"/>
      <c r="J29" s="69"/>
      <c r="K29" s="69"/>
      <c r="L29" s="69"/>
      <c r="M29" s="69"/>
      <c r="N29" s="69"/>
      <c r="O29" s="89"/>
    </row>
    <row r="30" ht="14.25" customHeight="1" spans="1:15">
      <c r="A30" s="5"/>
      <c r="C30" s="13"/>
      <c r="D30" s="70" t="s">
        <v>10</v>
      </c>
      <c r="E30" s="835" t="s">
        <v>448</v>
      </c>
      <c r="F30" s="836" t="s">
        <v>273</v>
      </c>
      <c r="G30" s="71"/>
      <c r="H30" s="71"/>
      <c r="I30" s="71"/>
      <c r="J30" s="71"/>
      <c r="K30" s="73"/>
      <c r="L30" s="90" t="s">
        <v>227</v>
      </c>
      <c r="M30" s="91" t="s">
        <v>228</v>
      </c>
      <c r="N30" s="18" t="s">
        <v>229</v>
      </c>
      <c r="O30" s="92"/>
    </row>
    <row r="31" ht="14.25" customHeight="1" spans="1:15">
      <c r="A31" s="5"/>
      <c r="C31" s="13"/>
      <c r="D31" s="72"/>
      <c r="E31" s="72"/>
      <c r="F31" s="19">
        <v>1</v>
      </c>
      <c r="G31" s="73"/>
      <c r="H31" s="24">
        <v>2</v>
      </c>
      <c r="I31" s="73"/>
      <c r="J31" s="24">
        <v>3</v>
      </c>
      <c r="K31" s="73"/>
      <c r="L31" s="72"/>
      <c r="M31" s="72"/>
      <c r="N31" s="72"/>
      <c r="O31" s="92"/>
    </row>
    <row r="32" ht="14.25" customHeight="1" spans="1:15">
      <c r="A32" s="5"/>
      <c r="C32" s="13"/>
      <c r="D32" s="74"/>
      <c r="E32" s="74"/>
      <c r="F32" s="75" t="s">
        <v>230</v>
      </c>
      <c r="G32" s="75" t="s">
        <v>231</v>
      </c>
      <c r="H32" s="76" t="s">
        <v>230</v>
      </c>
      <c r="I32" s="76" t="s">
        <v>231</v>
      </c>
      <c r="J32" s="76" t="s">
        <v>230</v>
      </c>
      <c r="K32" s="76" t="s">
        <v>231</v>
      </c>
      <c r="L32" s="74"/>
      <c r="M32" s="74"/>
      <c r="N32" s="74"/>
      <c r="O32" s="92"/>
    </row>
    <row r="33" ht="14.25" customHeight="1" spans="1:15">
      <c r="A33" s="5"/>
      <c r="C33" s="67"/>
      <c r="D33" s="31">
        <v>1</v>
      </c>
      <c r="E33" s="78" t="s">
        <v>461</v>
      </c>
      <c r="F33" s="77"/>
      <c r="G33" s="31" t="str">
        <f t="shared" ref="G33:G35" si="5">IF(F33="Tidak Ada","1",IF(F33="Ada","4",""))</f>
        <v/>
      </c>
      <c r="H33" s="77"/>
      <c r="I33" s="31" t="str">
        <f t="shared" ref="I33:I35" si="6">IF(H33="Tidak Ada","1",IF(H33="Ada","4",""))</f>
        <v/>
      </c>
      <c r="J33" s="77"/>
      <c r="K33" s="31" t="str">
        <f t="shared" ref="K33:K35" si="7">IF(J33="Tidak Ada","1",IF(J33="Ada","4",""))</f>
        <v/>
      </c>
      <c r="L33" s="93" t="str">
        <f>IFERROR(SUM($G33+$I33+$K33),"")</f>
        <v/>
      </c>
      <c r="M33" s="93" t="str">
        <f>IFERROR(SUM($L33/3),"")</f>
        <v/>
      </c>
      <c r="N33" s="100" t="s">
        <v>606</v>
      </c>
      <c r="O33" s="95"/>
    </row>
    <row r="34" ht="14" customHeight="1" spans="1:15">
      <c r="A34" s="5"/>
      <c r="C34" s="67"/>
      <c r="D34" s="31">
        <v>2</v>
      </c>
      <c r="E34" s="78" t="s">
        <v>463</v>
      </c>
      <c r="F34" s="77"/>
      <c r="G34" s="31" t="str">
        <f t="shared" si="5"/>
        <v/>
      </c>
      <c r="H34" s="77"/>
      <c r="I34" s="31" t="str">
        <f t="shared" si="6"/>
        <v/>
      </c>
      <c r="J34" s="77"/>
      <c r="K34" s="31" t="str">
        <f t="shared" si="7"/>
        <v/>
      </c>
      <c r="L34" s="93" t="str">
        <f>IFERROR(SUM($G34+$I34+$K34),"")</f>
        <v/>
      </c>
      <c r="M34" s="93" t="str">
        <f>IFERROR(SUM($L34/3),"")</f>
        <v/>
      </c>
      <c r="N34" s="101"/>
      <c r="O34" s="95"/>
    </row>
    <row r="35" ht="14" spans="1:15">
      <c r="A35" s="5"/>
      <c r="C35" s="67"/>
      <c r="D35" s="31">
        <v>3</v>
      </c>
      <c r="E35" s="78" t="s">
        <v>464</v>
      </c>
      <c r="F35" s="77"/>
      <c r="G35" s="31" t="str">
        <f t="shared" si="5"/>
        <v/>
      </c>
      <c r="H35" s="77"/>
      <c r="I35" s="31" t="str">
        <f t="shared" si="6"/>
        <v/>
      </c>
      <c r="J35" s="77"/>
      <c r="K35" s="31" t="str">
        <f t="shared" si="7"/>
        <v/>
      </c>
      <c r="L35" s="93" t="str">
        <f>IFERROR(SUM($G35+$I35+$K35),"")</f>
        <v/>
      </c>
      <c r="M35" s="93" t="str">
        <f>IFERROR(SUM($L35/3),"")</f>
        <v/>
      </c>
      <c r="N35" s="101"/>
      <c r="O35" s="95"/>
    </row>
    <row r="36" ht="14.25" customHeight="1" spans="1:15">
      <c r="A36" s="5"/>
      <c r="C36" s="67"/>
      <c r="D36" s="81"/>
      <c r="E36" s="82"/>
      <c r="F36" s="82"/>
      <c r="G36" s="82"/>
      <c r="H36" s="83"/>
      <c r="I36" s="83"/>
      <c r="J36" s="83"/>
      <c r="K36" s="49" t="s">
        <v>243</v>
      </c>
      <c r="L36" s="73"/>
      <c r="M36" s="51">
        <f>SUM($M33:$M35)</f>
        <v>0</v>
      </c>
      <c r="N36" s="102"/>
      <c r="O36" s="95"/>
    </row>
    <row r="37" ht="14.25" customHeight="1" spans="1:15">
      <c r="A37" s="5"/>
      <c r="C37" s="84"/>
      <c r="D37" s="85"/>
      <c r="E37" s="85"/>
      <c r="F37" s="85"/>
      <c r="G37" s="85"/>
      <c r="H37" s="85"/>
      <c r="I37" s="85"/>
      <c r="J37" s="85"/>
      <c r="K37" s="85"/>
      <c r="L37" s="85"/>
      <c r="M37" s="85"/>
      <c r="N37" s="85"/>
      <c r="O37" s="99"/>
    </row>
    <row r="38" ht="14.25" customHeight="1" spans="1:15">
      <c r="A38" s="5"/>
      <c r="C38" s="86"/>
      <c r="D38" s="86"/>
      <c r="E38" s="86"/>
      <c r="F38" s="86"/>
      <c r="G38" s="86"/>
      <c r="H38" s="86"/>
      <c r="I38" s="86"/>
      <c r="J38" s="86"/>
      <c r="K38" s="86"/>
      <c r="L38" s="86"/>
      <c r="M38" s="86"/>
      <c r="N38" s="86"/>
      <c r="O38" s="86"/>
    </row>
    <row r="39" ht="14.25" customHeight="1" spans="1:15">
      <c r="A39" s="5"/>
      <c r="C39" s="64" t="s">
        <v>465</v>
      </c>
      <c r="D39" s="65"/>
      <c r="E39" s="66"/>
      <c r="F39" s="66"/>
      <c r="G39" s="66"/>
      <c r="H39" s="66"/>
      <c r="I39" s="66"/>
      <c r="J39" s="66"/>
      <c r="K39" s="66"/>
      <c r="L39" s="66"/>
      <c r="M39" s="66"/>
      <c r="N39" s="66"/>
      <c r="O39" s="88"/>
    </row>
    <row r="40" ht="14.25" customHeight="1" spans="1:15">
      <c r="A40" s="5"/>
      <c r="C40" s="67"/>
      <c r="D40" s="68"/>
      <c r="E40" s="69"/>
      <c r="F40" s="69"/>
      <c r="G40" s="69"/>
      <c r="H40" s="69"/>
      <c r="I40" s="69"/>
      <c r="J40" s="69"/>
      <c r="K40" s="69"/>
      <c r="L40" s="69"/>
      <c r="M40" s="69"/>
      <c r="N40" s="69"/>
      <c r="O40" s="89"/>
    </row>
    <row r="41" ht="14.25" customHeight="1" spans="1:15">
      <c r="A41" s="5"/>
      <c r="C41" s="13"/>
      <c r="D41" s="70" t="s">
        <v>10</v>
      </c>
      <c r="E41" s="835" t="s">
        <v>448</v>
      </c>
      <c r="F41" s="836" t="s">
        <v>273</v>
      </c>
      <c r="G41" s="71"/>
      <c r="H41" s="71"/>
      <c r="I41" s="71"/>
      <c r="J41" s="71"/>
      <c r="K41" s="73"/>
      <c r="L41" s="90" t="s">
        <v>227</v>
      </c>
      <c r="M41" s="91" t="s">
        <v>228</v>
      </c>
      <c r="N41" s="18" t="s">
        <v>229</v>
      </c>
      <c r="O41" s="92"/>
    </row>
    <row r="42" ht="14.25" customHeight="1" spans="1:15">
      <c r="A42" s="5"/>
      <c r="C42" s="13"/>
      <c r="D42" s="72"/>
      <c r="E42" s="72"/>
      <c r="F42" s="19">
        <v>1</v>
      </c>
      <c r="G42" s="73"/>
      <c r="H42" s="24">
        <v>2</v>
      </c>
      <c r="I42" s="73"/>
      <c r="J42" s="24">
        <v>3</v>
      </c>
      <c r="K42" s="73"/>
      <c r="L42" s="72"/>
      <c r="M42" s="72"/>
      <c r="N42" s="72"/>
      <c r="O42" s="92"/>
    </row>
    <row r="43" ht="14.25" customHeight="1" spans="1:15">
      <c r="A43" s="5"/>
      <c r="C43" s="13"/>
      <c r="D43" s="74"/>
      <c r="E43" s="74"/>
      <c r="F43" s="75" t="s">
        <v>230</v>
      </c>
      <c r="G43" s="75" t="s">
        <v>231</v>
      </c>
      <c r="H43" s="76" t="s">
        <v>230</v>
      </c>
      <c r="I43" s="76" t="s">
        <v>231</v>
      </c>
      <c r="J43" s="76" t="s">
        <v>230</v>
      </c>
      <c r="K43" s="76" t="s">
        <v>231</v>
      </c>
      <c r="L43" s="74"/>
      <c r="M43" s="74"/>
      <c r="N43" s="74"/>
      <c r="O43" s="92"/>
    </row>
    <row r="44" ht="14" customHeight="1" spans="1:15">
      <c r="A44" s="5"/>
      <c r="C44" s="67"/>
      <c r="D44" s="31">
        <v>1</v>
      </c>
      <c r="E44" s="40" t="s">
        <v>466</v>
      </c>
      <c r="F44" s="87"/>
      <c r="G44" s="35" t="str">
        <f>IF(F44="Tidak Ada","1",IF(F44="Bergabung dengan unit yang lain","2",IF(F44="Ada cukup layak","3",IF(F44="Ada layak dengan SK","4",""))))</f>
        <v/>
      </c>
      <c r="H44" s="87"/>
      <c r="I44" s="35" t="str">
        <f>IF(H44="Tidak Ada","1",IF(H44="Bergabung dengan unit yang lain","2",IF(H44="Ada cukup layak","3",IF(H44="Ada layak dengan SK","4",""))))</f>
        <v/>
      </c>
      <c r="J44" s="87"/>
      <c r="K44" s="35" t="str">
        <f>IF(J44="Tidak Ada","1",IF(J44="Bergabung dengan unit yang lain","2",IF(J44="Ada cukup layak","3",IF(J44="Ada layak dengan SK","4",""))))</f>
        <v/>
      </c>
      <c r="L44" s="93" t="str">
        <f>IFERROR(SUM($G44+$I44+$K44),"")</f>
        <v/>
      </c>
      <c r="M44" s="93" t="str">
        <f>IFERROR(SUM($L44/3),"")</f>
        <v/>
      </c>
      <c r="N44" s="103" t="s">
        <v>606</v>
      </c>
      <c r="O44" s="95"/>
    </row>
    <row r="45" ht="14.25" customHeight="1" spans="1:15">
      <c r="A45" s="5"/>
      <c r="C45" s="67"/>
      <c r="D45" s="31">
        <v>2</v>
      </c>
      <c r="E45" s="40" t="s">
        <v>467</v>
      </c>
      <c r="F45" s="77"/>
      <c r="G45" s="31" t="str">
        <f t="shared" ref="G45:G47" si="8">IF(F45="Tidak Ada","1",IF(F45="Ada","4",""))</f>
        <v/>
      </c>
      <c r="H45" s="77"/>
      <c r="I45" s="31" t="str">
        <f t="shared" ref="I45:I47" si="9">IF(H45="Tidak Ada","1",IF(H45="Ada","4",""))</f>
        <v/>
      </c>
      <c r="J45" s="77"/>
      <c r="K45" s="31" t="str">
        <f t="shared" ref="K45:K47" si="10">IF(J45="Tidak Ada","1",IF(J45="Ada","4",""))</f>
        <v/>
      </c>
      <c r="L45" s="93" t="str">
        <f>IFERROR(SUM($G45+$I45+$K45),"")</f>
        <v/>
      </c>
      <c r="M45" s="93" t="str">
        <f>IFERROR(SUM($L45/3),"")</f>
        <v/>
      </c>
      <c r="N45" s="104"/>
      <c r="O45" s="95"/>
    </row>
    <row r="46" ht="14.25" customHeight="1" spans="1:15">
      <c r="A46" s="5"/>
      <c r="C46" s="67"/>
      <c r="D46" s="31">
        <v>3</v>
      </c>
      <c r="E46" s="40" t="s">
        <v>468</v>
      </c>
      <c r="F46" s="77"/>
      <c r="G46" s="31" t="str">
        <f t="shared" si="8"/>
        <v/>
      </c>
      <c r="H46" s="77"/>
      <c r="I46" s="31" t="str">
        <f t="shared" si="9"/>
        <v/>
      </c>
      <c r="J46" s="77"/>
      <c r="K46" s="31" t="str">
        <f t="shared" si="10"/>
        <v/>
      </c>
      <c r="L46" s="93" t="str">
        <f>IFERROR(SUM($G46+$I46+$K46),"")</f>
        <v/>
      </c>
      <c r="M46" s="93" t="str">
        <f>IFERROR(SUM($L46/3),"")</f>
        <v/>
      </c>
      <c r="N46" s="104"/>
      <c r="O46" s="95"/>
    </row>
    <row r="47" ht="14.25" customHeight="1" spans="1:15">
      <c r="A47" s="5"/>
      <c r="C47" s="67"/>
      <c r="D47" s="31">
        <v>4</v>
      </c>
      <c r="E47" s="78" t="s">
        <v>469</v>
      </c>
      <c r="F47" s="77"/>
      <c r="G47" s="31" t="str">
        <f t="shared" si="8"/>
        <v/>
      </c>
      <c r="H47" s="77"/>
      <c r="I47" s="31" t="str">
        <f t="shared" si="9"/>
        <v/>
      </c>
      <c r="J47" s="77"/>
      <c r="K47" s="31" t="str">
        <f t="shared" si="10"/>
        <v/>
      </c>
      <c r="L47" s="93" t="str">
        <f>IFERROR(SUM($G47+$I47+$K47),"")</f>
        <v/>
      </c>
      <c r="M47" s="93" t="str">
        <f>IFERROR(SUM($L47/3),"")</f>
        <v/>
      </c>
      <c r="N47" s="104"/>
      <c r="O47" s="95"/>
    </row>
    <row r="48" ht="14.25" customHeight="1" spans="1:15">
      <c r="A48" s="5"/>
      <c r="C48" s="67"/>
      <c r="D48" s="81"/>
      <c r="E48" s="82"/>
      <c r="F48" s="82"/>
      <c r="G48" s="82"/>
      <c r="H48" s="83"/>
      <c r="I48" s="83"/>
      <c r="J48" s="83"/>
      <c r="K48" s="49" t="s">
        <v>243</v>
      </c>
      <c r="L48" s="73"/>
      <c r="M48" s="97">
        <f>SUM($M44:$M47)</f>
        <v>0</v>
      </c>
      <c r="N48" s="105"/>
      <c r="O48" s="95"/>
    </row>
    <row r="49" ht="14.25" customHeight="1" spans="1:15">
      <c r="A49" s="5"/>
      <c r="C49" s="84"/>
      <c r="D49" s="85"/>
      <c r="E49" s="85"/>
      <c r="F49" s="85"/>
      <c r="G49" s="85"/>
      <c r="H49" s="85"/>
      <c r="I49" s="85"/>
      <c r="J49" s="85"/>
      <c r="K49" s="85"/>
      <c r="L49" s="85"/>
      <c r="M49" s="85"/>
      <c r="N49" s="85"/>
      <c r="O49" s="99"/>
    </row>
    <row r="50" ht="14.25" customHeight="1" spans="1:1">
      <c r="A50" s="5"/>
    </row>
    <row r="51" ht="14.25" customHeight="1" spans="1:10">
      <c r="A51" s="5"/>
      <c r="J51" s="106"/>
    </row>
    <row r="52" ht="14.25" customHeight="1" spans="1:1">
      <c r="A52" s="5"/>
    </row>
    <row r="53" ht="14.25" customHeight="1" spans="1:1">
      <c r="A53" s="5"/>
    </row>
    <row r="54" ht="14.25" customHeight="1" spans="1:1">
      <c r="A54" s="5"/>
    </row>
    <row r="55" ht="14.25" customHeight="1" spans="1:1">
      <c r="A55" s="5"/>
    </row>
    <row r="56" ht="14.25" customHeight="1" spans="1:1">
      <c r="A56" s="5"/>
    </row>
    <row r="57" ht="14.25" customHeight="1" spans="1:1">
      <c r="A57" s="5"/>
    </row>
    <row r="58" ht="14.25" customHeight="1" spans="1:1">
      <c r="A58" s="5"/>
    </row>
    <row r="59" ht="14.25" customHeight="1" spans="1:1">
      <c r="A59" s="5"/>
    </row>
    <row r="60" ht="14.25" customHeight="1" spans="1:1">
      <c r="A60" s="5"/>
    </row>
    <row r="61" ht="14.25" customHeight="1" spans="1:1">
      <c r="A61" s="5"/>
    </row>
    <row r="62" ht="14.25" customHeight="1" spans="1:1">
      <c r="A62" s="5"/>
    </row>
    <row r="63" ht="14.25" customHeight="1" spans="1:1">
      <c r="A63" s="5"/>
    </row>
    <row r="64" ht="14.25" customHeight="1" spans="1:1">
      <c r="A64" s="5"/>
    </row>
    <row r="65" ht="14.25" customHeight="1" spans="1:1">
      <c r="A65" s="5"/>
    </row>
    <row r="66" ht="14.25" customHeight="1" spans="1:1">
      <c r="A66" s="5"/>
    </row>
    <row r="67" ht="14.25" customHeight="1" spans="1:1">
      <c r="A67" s="5"/>
    </row>
    <row r="68" ht="14.25" customHeight="1" spans="1:1">
      <c r="A68" s="5"/>
    </row>
    <row r="69" ht="14.25" customHeight="1" spans="1:1">
      <c r="A69" s="5"/>
    </row>
    <row r="70" ht="14.25" customHeight="1" spans="1:1">
      <c r="A70" s="5"/>
    </row>
    <row r="71" ht="14.25" customHeight="1" spans="1:1">
      <c r="A71" s="5"/>
    </row>
    <row r="72" ht="14.25" customHeight="1" spans="1:1">
      <c r="A72" s="5"/>
    </row>
    <row r="73" ht="14.25" customHeight="1" spans="1:1">
      <c r="A73" s="5"/>
    </row>
    <row r="74" ht="14.25" customHeight="1" spans="1:1">
      <c r="A74" s="5"/>
    </row>
    <row r="75" ht="14.25" customHeight="1" spans="1:1">
      <c r="A75" s="5"/>
    </row>
    <row r="76" ht="14.25" customHeight="1" spans="1:1">
      <c r="A76" s="5"/>
    </row>
    <row r="77" ht="14.25" customHeight="1" spans="1:1">
      <c r="A77" s="5"/>
    </row>
    <row r="78" ht="14.25" customHeight="1" spans="1:1">
      <c r="A78" s="5"/>
    </row>
    <row r="79" ht="14.25" customHeight="1" spans="1:1">
      <c r="A79" s="5"/>
    </row>
    <row r="80" ht="14.25" customHeight="1" spans="1:1">
      <c r="A80" s="5"/>
    </row>
    <row r="81" ht="14.25" customHeight="1" spans="1:1">
      <c r="A81" s="5"/>
    </row>
    <row r="82" ht="14.25" customHeight="1" spans="1:1">
      <c r="A82" s="5"/>
    </row>
    <row r="83" ht="14.25" customHeight="1" spans="1:1">
      <c r="A83" s="5"/>
    </row>
    <row r="84" ht="14.25" customHeight="1" spans="1:1">
      <c r="A84" s="5"/>
    </row>
    <row r="85" ht="14.25" customHeight="1" spans="1:1">
      <c r="A85" s="5"/>
    </row>
    <row r="86" ht="14.25" customHeight="1" spans="1:1">
      <c r="A86" s="5"/>
    </row>
    <row r="87" ht="14.25" customHeight="1" spans="1:1">
      <c r="A87" s="5"/>
    </row>
    <row r="88" ht="14.25" customHeight="1" spans="1:1">
      <c r="A88" s="5"/>
    </row>
    <row r="89" ht="14.25" customHeight="1" spans="1:1">
      <c r="A89" s="5"/>
    </row>
    <row r="90" ht="14.25" customHeight="1" spans="1:1">
      <c r="A90" s="5"/>
    </row>
    <row r="91" ht="14.25" customHeight="1" spans="1:1">
      <c r="A91" s="5"/>
    </row>
    <row r="92" ht="14.25" customHeight="1" spans="1:1">
      <c r="A92" s="5"/>
    </row>
    <row r="93" ht="14.25" customHeight="1" spans="1:1">
      <c r="A93" s="5"/>
    </row>
    <row r="94" ht="14.25" customHeight="1" spans="1:1">
      <c r="A94" s="5"/>
    </row>
    <row r="95" ht="14.25" customHeight="1" spans="1:1">
      <c r="A95" s="5"/>
    </row>
    <row r="96" ht="14.25" customHeight="1" spans="1:1">
      <c r="A96" s="5"/>
    </row>
    <row r="97" ht="14.25" customHeight="1" spans="1:1">
      <c r="A97" s="5"/>
    </row>
    <row r="98" ht="14.25" customHeight="1" spans="1:1">
      <c r="A98" s="5"/>
    </row>
    <row r="99" ht="14.25" customHeight="1" spans="1:1">
      <c r="A99" s="5"/>
    </row>
    <row r="100" ht="14.25" customHeight="1" spans="1:1">
      <c r="A100" s="5"/>
    </row>
    <row r="101" ht="14.25" customHeight="1" spans="1:1">
      <c r="A101" s="5"/>
    </row>
    <row r="102" ht="14.25" customHeight="1" spans="1:1">
      <c r="A102" s="5"/>
    </row>
    <row r="103" ht="14.25" customHeight="1" spans="1:1">
      <c r="A103" s="5"/>
    </row>
    <row r="104" ht="14.25" customHeight="1" spans="1:1">
      <c r="A104" s="5"/>
    </row>
    <row r="105" ht="14.25" customHeight="1" spans="1:1">
      <c r="A105" s="5"/>
    </row>
    <row r="106" ht="14.25" customHeight="1" spans="1:1">
      <c r="A106" s="5"/>
    </row>
    <row r="107" ht="14.25" customHeight="1" spans="1:1">
      <c r="A107" s="5"/>
    </row>
    <row r="108" ht="14.25" customHeight="1" spans="1:1">
      <c r="A108" s="5"/>
    </row>
    <row r="109" ht="14.25" customHeight="1" spans="1:1">
      <c r="A109" s="5"/>
    </row>
    <row r="110" ht="14.25" customHeight="1" spans="1:1">
      <c r="A110" s="5"/>
    </row>
    <row r="111" ht="14.25" customHeight="1" spans="1:1">
      <c r="A111" s="5"/>
    </row>
    <row r="112" ht="14.25" customHeight="1" spans="1:1">
      <c r="A112" s="5"/>
    </row>
    <row r="113" ht="14.25" customHeight="1" spans="1:1">
      <c r="A113" s="5"/>
    </row>
    <row r="114" ht="14.25" customHeight="1" spans="1:1">
      <c r="A114" s="5"/>
    </row>
    <row r="115" ht="14.25" customHeight="1" spans="1:1">
      <c r="A115" s="5"/>
    </row>
    <row r="116" ht="14.25" customHeight="1" spans="1:1">
      <c r="A116" s="5"/>
    </row>
    <row r="117" ht="14.25" customHeight="1" spans="1:1">
      <c r="A117" s="5"/>
    </row>
    <row r="118" ht="14.25" customHeight="1" spans="1:1">
      <c r="A118" s="5"/>
    </row>
    <row r="119" ht="14.25" customHeight="1" spans="1:1">
      <c r="A119" s="5"/>
    </row>
    <row r="120" ht="14.25" customHeight="1" spans="1:1">
      <c r="A120" s="5"/>
    </row>
    <row r="121" ht="14.25" customHeight="1" spans="1:1">
      <c r="A121" s="5"/>
    </row>
    <row r="122" ht="14.25" customHeight="1" spans="1:1">
      <c r="A122" s="5"/>
    </row>
    <row r="123" ht="14.25" customHeight="1" spans="1:1">
      <c r="A123" s="5"/>
    </row>
    <row r="124" ht="14.25" customHeight="1" spans="1:1">
      <c r="A124" s="5"/>
    </row>
    <row r="125" ht="14.25" customHeight="1" spans="1:1">
      <c r="A125" s="5"/>
    </row>
    <row r="126" ht="14.25" customHeight="1" spans="1:1">
      <c r="A126" s="5"/>
    </row>
    <row r="127" ht="14.25" customHeight="1" spans="1:1">
      <c r="A127" s="5"/>
    </row>
    <row r="128" ht="14.25" customHeight="1" spans="1:1">
      <c r="A128" s="5"/>
    </row>
    <row r="129" ht="14.25" customHeight="1" spans="1:1">
      <c r="A129" s="5"/>
    </row>
    <row r="130" ht="14.25" customHeight="1" spans="1:1">
      <c r="A130" s="5"/>
    </row>
    <row r="131" ht="14.25" customHeight="1" spans="1:1">
      <c r="A131" s="5"/>
    </row>
    <row r="132" ht="14.25" customHeight="1" spans="1:1">
      <c r="A132" s="5"/>
    </row>
    <row r="133" ht="14.25" customHeight="1" spans="1:1">
      <c r="A133" s="5"/>
    </row>
    <row r="134" ht="14.25" customHeight="1" spans="1:1">
      <c r="A134" s="5"/>
    </row>
    <row r="135" ht="14.25" customHeight="1" spans="1:1">
      <c r="A135" s="5"/>
    </row>
    <row r="136" ht="14.25" customHeight="1" spans="1:1">
      <c r="A136" s="5"/>
    </row>
    <row r="137" ht="14.25" customHeight="1" spans="1:1">
      <c r="A137" s="5"/>
    </row>
    <row r="138" ht="14.25" customHeight="1" spans="1:1">
      <c r="A138" s="5"/>
    </row>
    <row r="139" ht="14.25" customHeight="1" spans="1:1">
      <c r="A139" s="5"/>
    </row>
    <row r="140" ht="14.25" customHeight="1" spans="1:1">
      <c r="A140" s="5"/>
    </row>
    <row r="141" ht="14.25" customHeight="1" spans="1:1">
      <c r="A141" s="5"/>
    </row>
    <row r="142" ht="14.25" customHeight="1" spans="1:1">
      <c r="A142" s="5"/>
    </row>
    <row r="143" ht="14.25" customHeight="1" spans="1:1">
      <c r="A143" s="5"/>
    </row>
    <row r="144" ht="14.25" customHeight="1" spans="1:1">
      <c r="A144" s="5"/>
    </row>
    <row r="145" ht="14.25" customHeight="1" spans="1:1">
      <c r="A145" s="5"/>
    </row>
    <row r="146" ht="14.25" customHeight="1" spans="1:1">
      <c r="A146" s="5"/>
    </row>
    <row r="147" ht="14.25" customHeight="1" spans="1:1">
      <c r="A147" s="5"/>
    </row>
    <row r="148" ht="14.25" customHeight="1" spans="1:1">
      <c r="A148" s="5"/>
    </row>
    <row r="149" ht="14.25" customHeight="1" spans="1:1">
      <c r="A149" s="5"/>
    </row>
    <row r="150" ht="14.25" customHeight="1" spans="1:1">
      <c r="A150" s="5"/>
    </row>
    <row r="151" ht="14.25" customHeight="1" spans="1:1">
      <c r="A151" s="5"/>
    </row>
    <row r="152" ht="14.25" customHeight="1" spans="1:1">
      <c r="A152" s="5"/>
    </row>
    <row r="153" ht="14.25" customHeight="1" spans="1:1">
      <c r="A153" s="5"/>
    </row>
    <row r="154" ht="14.25" customHeight="1" spans="1:1">
      <c r="A154" s="5"/>
    </row>
    <row r="155" ht="14.25" customHeight="1" spans="1:1">
      <c r="A155" s="5"/>
    </row>
    <row r="156" ht="14.25" customHeight="1" spans="1:1">
      <c r="A156" s="5"/>
    </row>
    <row r="157" ht="14.25" customHeight="1" spans="1:1">
      <c r="A157" s="5"/>
    </row>
    <row r="158" ht="14.25" customHeight="1" spans="1:1">
      <c r="A158" s="5"/>
    </row>
    <row r="159" ht="14.25" customHeight="1" spans="1:1">
      <c r="A159" s="5"/>
    </row>
    <row r="160" ht="14.25" customHeight="1" spans="1:1">
      <c r="A160" s="5"/>
    </row>
    <row r="161" ht="14.25" customHeight="1" spans="1:1">
      <c r="A161" s="5"/>
    </row>
    <row r="162" ht="14.25" customHeight="1" spans="1:1">
      <c r="A162" s="5"/>
    </row>
    <row r="163" ht="14.25" customHeight="1" spans="1:1">
      <c r="A163" s="5"/>
    </row>
    <row r="164" ht="14.25" customHeight="1" spans="1:1">
      <c r="A164" s="5"/>
    </row>
    <row r="165" ht="14.25" customHeight="1" spans="1:1">
      <c r="A165" s="5"/>
    </row>
    <row r="166" ht="14.25" customHeight="1" spans="1:1">
      <c r="A166" s="5"/>
    </row>
    <row r="167" ht="14.25" customHeight="1" spans="1:1">
      <c r="A167" s="5"/>
    </row>
    <row r="168" ht="14.25" customHeight="1" spans="1:1">
      <c r="A168" s="5"/>
    </row>
    <row r="169" ht="14.25" customHeight="1" spans="1:1">
      <c r="A169" s="5"/>
    </row>
    <row r="170" ht="14.25" customHeight="1" spans="1:1">
      <c r="A170" s="5"/>
    </row>
    <row r="171" ht="14.25" customHeight="1" spans="1:1">
      <c r="A171" s="5"/>
    </row>
    <row r="172" ht="14.25" customHeight="1" spans="1:1">
      <c r="A172" s="5"/>
    </row>
    <row r="173" ht="14.25" customHeight="1" spans="1:1">
      <c r="A173" s="5"/>
    </row>
    <row r="174" ht="14.25" customHeight="1" spans="1:1">
      <c r="A174" s="5"/>
    </row>
    <row r="175" ht="14.25" customHeight="1" spans="1:1">
      <c r="A175" s="5"/>
    </row>
    <row r="176" ht="14.25" customHeight="1" spans="1:1">
      <c r="A176" s="5"/>
    </row>
    <row r="177" ht="14.25" customHeight="1" spans="1:1">
      <c r="A177" s="5"/>
    </row>
    <row r="178" ht="14.25" customHeight="1" spans="1:1">
      <c r="A178" s="5"/>
    </row>
    <row r="179" ht="14.25" customHeight="1" spans="1:1">
      <c r="A179" s="5"/>
    </row>
    <row r="180" ht="14.25" customHeight="1" spans="1:1">
      <c r="A180" s="5"/>
    </row>
    <row r="181" ht="14.25" customHeight="1" spans="1:1">
      <c r="A181" s="5"/>
    </row>
    <row r="182" ht="14.25" customHeight="1" spans="1:1">
      <c r="A182" s="5"/>
    </row>
    <row r="183" ht="14.25" customHeight="1" spans="1:1">
      <c r="A183" s="5"/>
    </row>
    <row r="184" ht="14.25" customHeight="1" spans="1:1">
      <c r="A184" s="5"/>
    </row>
    <row r="185" ht="14.25" customHeight="1" spans="1:1">
      <c r="A185" s="5"/>
    </row>
    <row r="186" ht="14.25" customHeight="1" spans="1:1">
      <c r="A186" s="5"/>
    </row>
    <row r="187" ht="14.25" customHeight="1" spans="1:1">
      <c r="A187" s="5"/>
    </row>
    <row r="188" ht="14.25" customHeight="1" spans="1:1">
      <c r="A188" s="5"/>
    </row>
    <row r="189" ht="14.25" customHeight="1" spans="1:1">
      <c r="A189" s="5"/>
    </row>
    <row r="190" ht="14.25" customHeight="1" spans="1:1">
      <c r="A190" s="5"/>
    </row>
    <row r="191" ht="14.25" customHeight="1" spans="1:1">
      <c r="A191" s="5"/>
    </row>
    <row r="192" ht="14.25" customHeight="1" spans="1:1">
      <c r="A192" s="5"/>
    </row>
    <row r="193" ht="14.25" customHeight="1" spans="1:1">
      <c r="A193" s="5"/>
    </row>
    <row r="194" ht="14.25" customHeight="1" spans="1:1">
      <c r="A194" s="5"/>
    </row>
    <row r="195" ht="14.25" customHeight="1" spans="1:1">
      <c r="A195" s="5"/>
    </row>
    <row r="196" ht="14.25" customHeight="1" spans="1:1">
      <c r="A196" s="5"/>
    </row>
    <row r="197" ht="14.25" customHeight="1" spans="1:1">
      <c r="A197" s="5"/>
    </row>
    <row r="198" ht="14.25" customHeight="1" spans="1:1">
      <c r="A198" s="5"/>
    </row>
    <row r="199" ht="14.25" customHeight="1" spans="1:1">
      <c r="A199" s="5"/>
    </row>
    <row r="200" ht="14.25" customHeight="1" spans="1:1">
      <c r="A200" s="5"/>
    </row>
    <row r="201" ht="14.25" customHeight="1" spans="1:1">
      <c r="A201" s="5"/>
    </row>
    <row r="202" ht="14.25" customHeight="1" spans="1:1">
      <c r="A202" s="5"/>
    </row>
    <row r="203" ht="14.25" customHeight="1" spans="1:1">
      <c r="A203" s="5"/>
    </row>
    <row r="204" ht="14.25" customHeight="1" spans="1:1">
      <c r="A204" s="5"/>
    </row>
    <row r="205" ht="14.25" customHeight="1" spans="1:1">
      <c r="A205" s="5"/>
    </row>
    <row r="206" ht="14.25" customHeight="1" spans="1:1">
      <c r="A206" s="5"/>
    </row>
    <row r="207" ht="14.25" customHeight="1" spans="1:1">
      <c r="A207" s="5"/>
    </row>
    <row r="208" ht="14.25" customHeight="1" spans="1:1">
      <c r="A208" s="5"/>
    </row>
    <row r="209" ht="14.25" customHeight="1" spans="1:1">
      <c r="A209" s="5"/>
    </row>
    <row r="210" ht="14.25" customHeight="1" spans="1:1">
      <c r="A210" s="5"/>
    </row>
    <row r="211" ht="14.25" customHeight="1" spans="1:1">
      <c r="A211" s="5"/>
    </row>
    <row r="212" ht="14.25" customHeight="1" spans="1:1">
      <c r="A212" s="5"/>
    </row>
    <row r="213" ht="14.25" customHeight="1" spans="1:1">
      <c r="A213" s="5"/>
    </row>
    <row r="214" ht="14.25" customHeight="1" spans="1:1">
      <c r="A214" s="5"/>
    </row>
    <row r="215" ht="14.25" customHeight="1" spans="1:1">
      <c r="A215" s="5"/>
    </row>
    <row r="216" ht="14.25" customHeight="1" spans="1:1">
      <c r="A216" s="5"/>
    </row>
    <row r="217" ht="14.25" customHeight="1" spans="1:1">
      <c r="A217" s="5"/>
    </row>
    <row r="218" ht="14.25" customHeight="1" spans="1:1">
      <c r="A218" s="5"/>
    </row>
    <row r="219" ht="14.25" customHeight="1" spans="1:1">
      <c r="A219" s="5"/>
    </row>
    <row r="220" ht="14.25" customHeight="1" spans="1:1">
      <c r="A220" s="5"/>
    </row>
    <row r="221" ht="14.25" customHeight="1" spans="1:1">
      <c r="A221" s="5"/>
    </row>
    <row r="222" ht="14.25" customHeight="1" spans="1:1">
      <c r="A222" s="5"/>
    </row>
    <row r="223" ht="14.25" customHeight="1" spans="1:1">
      <c r="A223" s="5"/>
    </row>
    <row r="224" ht="14.25" customHeight="1" spans="1:1">
      <c r="A224" s="5"/>
    </row>
    <row r="225" ht="14.25" customHeight="1" spans="1:1">
      <c r="A225" s="5"/>
    </row>
    <row r="226" ht="14.25" customHeight="1" spans="1:1">
      <c r="A226" s="5"/>
    </row>
    <row r="227" ht="14.25" customHeight="1" spans="1:1">
      <c r="A227" s="5"/>
    </row>
    <row r="228" ht="14.25" customHeight="1" spans="1:1">
      <c r="A228" s="5"/>
    </row>
    <row r="229" ht="14.25" customHeight="1" spans="1:1">
      <c r="A229" s="5"/>
    </row>
    <row r="230" ht="14.25" customHeight="1" spans="1:1">
      <c r="A230" s="5"/>
    </row>
    <row r="231" ht="14.25" customHeight="1" spans="1:1">
      <c r="A231" s="5"/>
    </row>
    <row r="232" ht="14.25" customHeight="1" spans="1:1">
      <c r="A232" s="5"/>
    </row>
    <row r="233" ht="14.25" customHeight="1" spans="1:1">
      <c r="A233" s="5"/>
    </row>
    <row r="234" ht="14.25" customHeight="1" spans="1:1">
      <c r="A234" s="5"/>
    </row>
    <row r="235" ht="14.25" customHeight="1" spans="1:1">
      <c r="A235" s="5"/>
    </row>
    <row r="236" ht="14.25" customHeight="1" spans="1:1">
      <c r="A236" s="5"/>
    </row>
    <row r="237" ht="14.25" customHeight="1" spans="1:1">
      <c r="A237" s="5"/>
    </row>
    <row r="238" ht="14.25" customHeight="1" spans="1:1">
      <c r="A238" s="5"/>
    </row>
    <row r="239" ht="14.25" customHeight="1" spans="1:1">
      <c r="A239" s="5"/>
    </row>
    <row r="240" ht="14.25" customHeight="1" spans="1:1">
      <c r="A240" s="5"/>
    </row>
    <row r="241" ht="14.25" customHeight="1" spans="1:1">
      <c r="A241" s="5"/>
    </row>
    <row r="242" ht="14.25" customHeight="1" spans="1:1">
      <c r="A242" s="5"/>
    </row>
    <row r="243" ht="14.25" customHeight="1" spans="1:1">
      <c r="A243" s="5"/>
    </row>
    <row r="244" ht="14.25" customHeight="1" spans="1:1">
      <c r="A244" s="5"/>
    </row>
    <row r="245" ht="14.25" customHeight="1" spans="1:1">
      <c r="A245" s="5"/>
    </row>
    <row r="246" ht="14.25" customHeight="1" spans="1:1">
      <c r="A246" s="5"/>
    </row>
    <row r="247" ht="14.25" customHeight="1" spans="1:1">
      <c r="A247" s="5"/>
    </row>
    <row r="248" ht="14.25" customHeight="1" spans="1:1">
      <c r="A248" s="5"/>
    </row>
    <row r="249" ht="14.25" customHeight="1" spans="1:1">
      <c r="A249" s="5"/>
    </row>
    <row r="250" ht="14.25" customHeight="1" spans="1:1">
      <c r="A250" s="5"/>
    </row>
    <row r="251" ht="14.25" customHeight="1" spans="1:1">
      <c r="A251" s="5"/>
    </row>
    <row r="252" ht="15.75" customHeight="1" spans="1:1">
      <c r="A252" s="5"/>
    </row>
    <row r="253" ht="15.75" customHeight="1" spans="1:1">
      <c r="A253" s="5"/>
    </row>
    <row r="254" ht="15.75" customHeight="1" spans="1:1">
      <c r="A254" s="5"/>
    </row>
    <row r="255" ht="15.75" customHeight="1" spans="1:1">
      <c r="A255" s="5"/>
    </row>
    <row r="256" ht="15.75" customHeight="1" spans="1:1">
      <c r="A256" s="5"/>
    </row>
    <row r="257" ht="15.75" customHeight="1" spans="1:1">
      <c r="A257" s="5"/>
    </row>
    <row r="258" ht="15.75" customHeight="1" spans="1:1">
      <c r="A258" s="5"/>
    </row>
    <row r="259" ht="15.75" customHeight="1" spans="1:1">
      <c r="A259" s="5"/>
    </row>
    <row r="260" ht="15.75" customHeight="1" spans="1:1">
      <c r="A260" s="5"/>
    </row>
    <row r="261" ht="15.75" customHeight="1" spans="1:1">
      <c r="A261" s="5"/>
    </row>
    <row r="262" ht="15.75" customHeight="1" spans="1:1">
      <c r="A262" s="5"/>
    </row>
    <row r="263" ht="15.75" customHeight="1" spans="1:1">
      <c r="A263" s="5"/>
    </row>
    <row r="264" ht="15.75" customHeight="1" spans="1:1">
      <c r="A264" s="5"/>
    </row>
    <row r="265" ht="15.75" customHeight="1" spans="1:1">
      <c r="A265" s="5"/>
    </row>
    <row r="266" ht="15.75" customHeight="1" spans="1:1">
      <c r="A266" s="5"/>
    </row>
    <row r="267" ht="15.75" customHeight="1" spans="1:1">
      <c r="A267" s="5"/>
    </row>
    <row r="268" ht="15.75" customHeight="1" spans="1:1">
      <c r="A268" s="5"/>
    </row>
    <row r="269" ht="15.75" customHeight="1" spans="1:1">
      <c r="A269" s="5"/>
    </row>
    <row r="270" ht="15.75" customHeight="1" spans="1:1">
      <c r="A270" s="5"/>
    </row>
    <row r="271" ht="15.75" customHeight="1" spans="1:1">
      <c r="A271" s="5"/>
    </row>
    <row r="272" ht="15.75" customHeight="1" spans="1:1">
      <c r="A272" s="5"/>
    </row>
    <row r="273" ht="15.75" customHeight="1" spans="1:1">
      <c r="A273" s="5"/>
    </row>
    <row r="274" ht="15.75" customHeight="1" spans="1:1">
      <c r="A274" s="5"/>
    </row>
    <row r="275" ht="15.75" customHeight="1" spans="1:1">
      <c r="A275" s="5"/>
    </row>
    <row r="276" ht="15.75" customHeight="1" spans="1:1">
      <c r="A276" s="5"/>
    </row>
    <row r="277" ht="15.75" customHeight="1" spans="1:1">
      <c r="A277" s="5"/>
    </row>
    <row r="278" ht="15.75" customHeight="1" spans="1:1">
      <c r="A278" s="5"/>
    </row>
    <row r="279" ht="15.75" customHeight="1" spans="1:1">
      <c r="A279" s="5"/>
    </row>
    <row r="280" ht="15.75" customHeight="1" spans="1:1">
      <c r="A280" s="5"/>
    </row>
    <row r="281" ht="15.75" customHeight="1" spans="1:1">
      <c r="A281" s="5"/>
    </row>
    <row r="282" ht="15.75" customHeight="1" spans="1:1">
      <c r="A282" s="5"/>
    </row>
    <row r="283" ht="15.75" customHeight="1" spans="1:1">
      <c r="A283" s="5"/>
    </row>
    <row r="284" ht="15.75" customHeight="1" spans="1:1">
      <c r="A284" s="5"/>
    </row>
    <row r="285" ht="15.75" customHeight="1" spans="1:1">
      <c r="A285" s="5"/>
    </row>
    <row r="286" ht="15.75" customHeight="1" spans="1:1">
      <c r="A286" s="5"/>
    </row>
    <row r="287" ht="15.75" customHeight="1" spans="1:1">
      <c r="A287" s="5"/>
    </row>
    <row r="288" ht="15.75" customHeight="1" spans="1:1">
      <c r="A288" s="5"/>
    </row>
    <row r="289" ht="15.75" customHeight="1" spans="1:1">
      <c r="A289" s="5"/>
    </row>
    <row r="290" ht="15.75" customHeight="1" spans="1:1">
      <c r="A290" s="5"/>
    </row>
    <row r="291" ht="15.75" customHeight="1" spans="1:1">
      <c r="A291" s="5"/>
    </row>
    <row r="292" ht="15.75" customHeight="1" spans="1:1">
      <c r="A292" s="5"/>
    </row>
    <row r="293" ht="15.75" customHeight="1" spans="1:1">
      <c r="A293" s="5"/>
    </row>
    <row r="294" ht="15.75" customHeight="1" spans="1:1">
      <c r="A294" s="5"/>
    </row>
    <row r="295" ht="15.75" customHeight="1" spans="1:1">
      <c r="A295" s="5"/>
    </row>
    <row r="296" ht="15.75" customHeight="1" spans="1:1">
      <c r="A296" s="5"/>
    </row>
    <row r="297" ht="15.75" customHeight="1" spans="1:1">
      <c r="A297" s="5"/>
    </row>
    <row r="298" ht="15.75" customHeight="1" spans="1:1">
      <c r="A298" s="5"/>
    </row>
    <row r="299" ht="15.75" customHeight="1" spans="1:1">
      <c r="A299" s="5"/>
    </row>
    <row r="300" ht="15.75" customHeight="1" spans="1:1">
      <c r="A300" s="5"/>
    </row>
    <row r="301" ht="15.75" customHeight="1" spans="1:1">
      <c r="A301" s="5"/>
    </row>
    <row r="302" ht="15.75" customHeight="1" spans="1:1">
      <c r="A302" s="5"/>
    </row>
    <row r="303" ht="15.75" customHeight="1" spans="1:1">
      <c r="A303" s="5"/>
    </row>
    <row r="304" ht="15.75" customHeight="1" spans="1:1">
      <c r="A304" s="5"/>
    </row>
    <row r="305" ht="15.75" customHeight="1" spans="1:1">
      <c r="A305" s="5"/>
    </row>
    <row r="306" ht="15.75" customHeight="1" spans="1:1">
      <c r="A306" s="5"/>
    </row>
    <row r="307" ht="15.75" customHeight="1" spans="1:1">
      <c r="A307" s="5"/>
    </row>
    <row r="308" ht="15.75" customHeight="1" spans="1:1">
      <c r="A308" s="5"/>
    </row>
    <row r="309" ht="15.75" customHeight="1" spans="1:1">
      <c r="A309" s="5"/>
    </row>
    <row r="310" ht="15.75" customHeight="1" spans="1:1">
      <c r="A310" s="5"/>
    </row>
    <row r="311" ht="15.75" customHeight="1" spans="1:1">
      <c r="A311" s="5"/>
    </row>
    <row r="312" ht="15.75" customHeight="1" spans="1:1">
      <c r="A312" s="5"/>
    </row>
    <row r="313" ht="15.75" customHeight="1" spans="1:1">
      <c r="A313" s="5"/>
    </row>
    <row r="314" ht="15.75" customHeight="1" spans="1:1">
      <c r="A314" s="5"/>
    </row>
    <row r="315" ht="15.75" customHeight="1" spans="1:1">
      <c r="A315" s="5"/>
    </row>
    <row r="316" ht="15.75" customHeight="1" spans="1:1">
      <c r="A316" s="5"/>
    </row>
    <row r="317" ht="15.75" customHeight="1" spans="1:1">
      <c r="A317" s="5"/>
    </row>
    <row r="318" ht="15.75" customHeight="1" spans="1:1">
      <c r="A318" s="5"/>
    </row>
    <row r="319" ht="15.75" customHeight="1" spans="1:1">
      <c r="A319" s="5"/>
    </row>
    <row r="320" ht="15.75" customHeight="1" spans="1:1">
      <c r="A320" s="5"/>
    </row>
    <row r="321" ht="15.75" customHeight="1" spans="1:1">
      <c r="A321" s="5"/>
    </row>
    <row r="322" ht="15.75" customHeight="1" spans="1:1">
      <c r="A322" s="5"/>
    </row>
    <row r="323" ht="15.75" customHeight="1" spans="1:1">
      <c r="A323" s="5"/>
    </row>
    <row r="324" ht="15.75" customHeight="1" spans="1:1">
      <c r="A324" s="5"/>
    </row>
    <row r="325" ht="15.75" customHeight="1" spans="1:1">
      <c r="A325" s="5"/>
    </row>
    <row r="326" ht="15.75" customHeight="1" spans="1:1">
      <c r="A326" s="5"/>
    </row>
    <row r="327" ht="15.75" customHeight="1" spans="1:1">
      <c r="A327" s="5"/>
    </row>
    <row r="328" ht="15.75" customHeight="1" spans="1:1">
      <c r="A328" s="5"/>
    </row>
    <row r="329" ht="15.75" customHeight="1" spans="1:1">
      <c r="A329" s="5"/>
    </row>
    <row r="330" ht="15.75" customHeight="1" spans="1:1">
      <c r="A330" s="5"/>
    </row>
    <row r="331" ht="15.75" customHeight="1" spans="1:1">
      <c r="A331" s="5"/>
    </row>
    <row r="332" ht="15.75" customHeight="1" spans="1:1">
      <c r="A332" s="5"/>
    </row>
    <row r="333" ht="15.75" customHeight="1" spans="1:1">
      <c r="A333" s="5"/>
    </row>
    <row r="334" ht="15.75" customHeight="1" spans="1:1">
      <c r="A334" s="5"/>
    </row>
    <row r="335" ht="15.75" customHeight="1" spans="1:1">
      <c r="A335" s="5"/>
    </row>
    <row r="336" ht="15.75" customHeight="1" spans="1:1">
      <c r="A336" s="5"/>
    </row>
    <row r="337" ht="15.75" customHeight="1" spans="1:1">
      <c r="A337" s="5"/>
    </row>
    <row r="338" ht="15.75" customHeight="1" spans="1:1">
      <c r="A338" s="5"/>
    </row>
    <row r="339" ht="15.75" customHeight="1" spans="1:1">
      <c r="A339" s="5"/>
    </row>
    <row r="340" ht="15.75" customHeight="1" spans="1:1">
      <c r="A340" s="5"/>
    </row>
    <row r="341" ht="15.75" customHeight="1" spans="1:1">
      <c r="A341" s="5"/>
    </row>
    <row r="342" ht="15.75" customHeight="1" spans="1:1">
      <c r="A342" s="5"/>
    </row>
    <row r="343" ht="15.75" customHeight="1" spans="1:1">
      <c r="A343" s="5"/>
    </row>
    <row r="344" ht="15.75" customHeight="1" spans="1:1">
      <c r="A344" s="5"/>
    </row>
    <row r="345" ht="15.75" customHeight="1" spans="1:1">
      <c r="A345" s="5"/>
    </row>
    <row r="346" ht="15.75" customHeight="1" spans="1:1">
      <c r="A346" s="5"/>
    </row>
    <row r="347" ht="15.75" customHeight="1" spans="1:1">
      <c r="A347" s="5"/>
    </row>
    <row r="348" ht="15.75" customHeight="1" spans="1:1">
      <c r="A348" s="5"/>
    </row>
    <row r="349" ht="15.75" customHeight="1" spans="1:1">
      <c r="A349" s="5"/>
    </row>
    <row r="350" ht="15.75" customHeight="1" spans="1:1">
      <c r="A350" s="5"/>
    </row>
    <row r="351" ht="15.75" customHeight="1" spans="1:1">
      <c r="A351" s="5"/>
    </row>
    <row r="352" ht="15.75" customHeight="1" spans="1:1">
      <c r="A352" s="5"/>
    </row>
    <row r="353" ht="15.75" customHeight="1" spans="1:1">
      <c r="A353" s="5"/>
    </row>
    <row r="354" ht="15.75" customHeight="1" spans="1:1">
      <c r="A354" s="5"/>
    </row>
    <row r="355" ht="15.75" customHeight="1" spans="1:1">
      <c r="A355" s="5"/>
    </row>
    <row r="356" ht="15.75" customHeight="1" spans="1:1">
      <c r="A356" s="5"/>
    </row>
    <row r="357" ht="15.75" customHeight="1" spans="1:1">
      <c r="A357" s="5"/>
    </row>
    <row r="358" ht="15.75" customHeight="1" spans="1:1">
      <c r="A358" s="5"/>
    </row>
    <row r="359" ht="15.75" customHeight="1" spans="1:1">
      <c r="A359" s="5"/>
    </row>
    <row r="360" ht="15.75" customHeight="1" spans="1:1">
      <c r="A360" s="5"/>
    </row>
    <row r="361" ht="15.75" customHeight="1" spans="1:1">
      <c r="A361" s="5"/>
    </row>
    <row r="362" ht="15.75" customHeight="1" spans="1:1">
      <c r="A362" s="5"/>
    </row>
    <row r="363" ht="15.75" customHeight="1" spans="1:1">
      <c r="A363" s="5"/>
    </row>
    <row r="364" ht="15.75" customHeight="1" spans="1:1">
      <c r="A364" s="5"/>
    </row>
    <row r="365" ht="15.75" customHeight="1" spans="1:1">
      <c r="A365" s="5"/>
    </row>
    <row r="366" ht="15.75" customHeight="1" spans="1:1">
      <c r="A366" s="5"/>
    </row>
    <row r="367" ht="15.75" customHeight="1" spans="1:1">
      <c r="A367" s="5"/>
    </row>
    <row r="368" ht="15.75" customHeight="1" spans="1:1">
      <c r="A368" s="5"/>
    </row>
    <row r="369" ht="15.75" customHeight="1" spans="1:1">
      <c r="A369" s="5"/>
    </row>
    <row r="370" ht="15.75" customHeight="1" spans="1:1">
      <c r="A370" s="5"/>
    </row>
    <row r="371" ht="15.75" customHeight="1" spans="1:1">
      <c r="A371" s="5"/>
    </row>
    <row r="372" ht="15.75" customHeight="1" spans="1:1">
      <c r="A372" s="5"/>
    </row>
    <row r="373" ht="15.75" customHeight="1" spans="1:1">
      <c r="A373" s="5"/>
    </row>
    <row r="374" ht="15.75" customHeight="1" spans="1:1">
      <c r="A374" s="5"/>
    </row>
    <row r="375" ht="15.75" customHeight="1" spans="1:1">
      <c r="A375" s="5"/>
    </row>
    <row r="376" ht="15.75" customHeight="1" spans="1:1">
      <c r="A376" s="5"/>
    </row>
    <row r="377" ht="15.75" customHeight="1" spans="1:1">
      <c r="A377" s="5"/>
    </row>
    <row r="378" ht="15.75" customHeight="1" spans="1:1">
      <c r="A378" s="5"/>
    </row>
    <row r="379" ht="15.75" customHeight="1" spans="1:1">
      <c r="A379" s="5"/>
    </row>
    <row r="380" ht="15.75" customHeight="1" spans="1:1">
      <c r="A380" s="5"/>
    </row>
    <row r="381" ht="15.75" customHeight="1" spans="1:1">
      <c r="A381" s="5"/>
    </row>
    <row r="382" ht="15.75" customHeight="1" spans="1:1">
      <c r="A382" s="5"/>
    </row>
    <row r="383" ht="15.75" customHeight="1" spans="1:1">
      <c r="A383" s="5"/>
    </row>
    <row r="384" ht="15.75" customHeight="1" spans="1:1">
      <c r="A384" s="5"/>
    </row>
    <row r="385" ht="15.75" customHeight="1" spans="1:1">
      <c r="A385" s="5"/>
    </row>
    <row r="386" ht="15.75" customHeight="1" spans="1:1">
      <c r="A386" s="5"/>
    </row>
    <row r="387" ht="15.75" customHeight="1" spans="1:1">
      <c r="A387" s="5"/>
    </row>
    <row r="388" ht="15.75" customHeight="1" spans="1:1">
      <c r="A388" s="5"/>
    </row>
    <row r="389" ht="15.75" customHeight="1" spans="1:1">
      <c r="A389" s="5"/>
    </row>
    <row r="390" ht="15.75" customHeight="1" spans="1:1">
      <c r="A390" s="5"/>
    </row>
    <row r="391" ht="15.75" customHeight="1" spans="1:1">
      <c r="A391" s="5"/>
    </row>
    <row r="392" ht="15.75" customHeight="1" spans="1:1">
      <c r="A392" s="5"/>
    </row>
    <row r="393" ht="15.75" customHeight="1" spans="1:1">
      <c r="A393" s="5"/>
    </row>
    <row r="394" ht="15.75" customHeight="1" spans="1:1">
      <c r="A394" s="5"/>
    </row>
    <row r="395" ht="15.75" customHeight="1" spans="1:1">
      <c r="A395" s="5"/>
    </row>
    <row r="396" ht="15.75" customHeight="1" spans="1:1">
      <c r="A396" s="5"/>
    </row>
    <row r="397" ht="15.75" customHeight="1" spans="1:1">
      <c r="A397" s="5"/>
    </row>
    <row r="398" ht="15.75" customHeight="1" spans="1:1">
      <c r="A398" s="5"/>
    </row>
    <row r="399" ht="15.75" customHeight="1" spans="1:1">
      <c r="A399" s="5"/>
    </row>
    <row r="400" ht="15.75" customHeight="1" spans="1:1">
      <c r="A400" s="5"/>
    </row>
    <row r="401" ht="15.75" customHeight="1" spans="1:1">
      <c r="A401" s="5"/>
    </row>
    <row r="402" ht="15.75" customHeight="1" spans="1:1">
      <c r="A402" s="5"/>
    </row>
    <row r="403" ht="15.75" customHeight="1" spans="1:1">
      <c r="A403" s="5"/>
    </row>
    <row r="404" ht="15.75" customHeight="1" spans="1:1">
      <c r="A404" s="5"/>
    </row>
    <row r="405" ht="15.75" customHeight="1" spans="1:1">
      <c r="A405" s="5"/>
    </row>
    <row r="406" ht="15.75" customHeight="1" spans="1:1">
      <c r="A406" s="5"/>
    </row>
    <row r="407" ht="15.75" customHeight="1" spans="1:1">
      <c r="A407" s="5"/>
    </row>
    <row r="408" ht="15.75" customHeight="1" spans="1:1">
      <c r="A408" s="5"/>
    </row>
    <row r="409" ht="15.75" customHeight="1" spans="1:1">
      <c r="A409" s="5"/>
    </row>
    <row r="410" ht="15.75" customHeight="1" spans="1:1">
      <c r="A410" s="5"/>
    </row>
    <row r="411" ht="15.75" customHeight="1" spans="1:1">
      <c r="A411" s="5"/>
    </row>
    <row r="412" ht="15.75" customHeight="1" spans="1:1">
      <c r="A412" s="5"/>
    </row>
    <row r="413" ht="15.75" customHeight="1" spans="1:1">
      <c r="A413" s="5"/>
    </row>
    <row r="414" ht="15.75" customHeight="1" spans="1:1">
      <c r="A414" s="5"/>
    </row>
    <row r="415" ht="15.75" customHeight="1" spans="1:1">
      <c r="A415" s="5"/>
    </row>
    <row r="416" ht="15.75" customHeight="1" spans="1:1">
      <c r="A416" s="5"/>
    </row>
    <row r="417" ht="15.75" customHeight="1" spans="1:1">
      <c r="A417" s="5"/>
    </row>
    <row r="418" ht="15.75" customHeight="1" spans="1:1">
      <c r="A418" s="5"/>
    </row>
    <row r="419" ht="15.75" customHeight="1" spans="1:1">
      <c r="A419" s="5"/>
    </row>
    <row r="420" ht="15.75" customHeight="1" spans="1:1">
      <c r="A420" s="5"/>
    </row>
    <row r="421" ht="15.75" customHeight="1" spans="1:1">
      <c r="A421" s="5"/>
    </row>
    <row r="422" ht="15.75" customHeight="1" spans="1:1">
      <c r="A422" s="5"/>
    </row>
    <row r="423" ht="15.75" customHeight="1" spans="1:1">
      <c r="A423" s="5"/>
    </row>
    <row r="424" ht="15.75" customHeight="1" spans="1:1">
      <c r="A424" s="5"/>
    </row>
    <row r="425" ht="15.75" customHeight="1" spans="1:1">
      <c r="A425" s="5"/>
    </row>
    <row r="426" ht="15.75" customHeight="1" spans="1:1">
      <c r="A426" s="5"/>
    </row>
    <row r="427" ht="15.75" customHeight="1" spans="1:1">
      <c r="A427" s="5"/>
    </row>
    <row r="428" ht="15.7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ht="15.75" customHeight="1" spans="1:1">
      <c r="A878" s="5"/>
    </row>
    <row r="879" ht="15.75" customHeight="1" spans="1:1">
      <c r="A879" s="5"/>
    </row>
    <row r="880" ht="15.75" customHeight="1" spans="1:1">
      <c r="A880" s="5"/>
    </row>
    <row r="881" ht="15.75" customHeight="1" spans="1:1">
      <c r="A881" s="5"/>
    </row>
    <row r="882" ht="15.75" customHeight="1" spans="1:1">
      <c r="A882" s="5"/>
    </row>
    <row r="883" ht="15.75" customHeight="1" spans="1:1">
      <c r="A883" s="5"/>
    </row>
    <row r="884" ht="15.75" customHeight="1" spans="1:1">
      <c r="A884" s="5"/>
    </row>
    <row r="885" ht="15.75" customHeight="1" spans="1:1">
      <c r="A885" s="5"/>
    </row>
    <row r="886" ht="15.75" customHeight="1" spans="1:1">
      <c r="A886" s="5"/>
    </row>
    <row r="887" ht="15.75" customHeight="1" spans="1:1">
      <c r="A887" s="5"/>
    </row>
    <row r="888" ht="15.75" customHeight="1" spans="1:1">
      <c r="A888" s="5"/>
    </row>
    <row r="889" ht="15.75" customHeight="1" spans="1:1">
      <c r="A889" s="5"/>
    </row>
    <row r="890" ht="15.75" customHeight="1" spans="1:1">
      <c r="A890" s="5"/>
    </row>
    <row r="891" ht="15.75" customHeight="1" spans="1:1">
      <c r="A891" s="5"/>
    </row>
    <row r="892" ht="15.75" customHeight="1" spans="1:1">
      <c r="A892" s="5"/>
    </row>
    <row r="893" ht="15.75" customHeight="1" spans="1:1">
      <c r="A893" s="5"/>
    </row>
    <row r="894" ht="15.75" customHeight="1" spans="1:1">
      <c r="A894" s="5"/>
    </row>
    <row r="895" ht="15.75" customHeight="1" spans="1:1">
      <c r="A895" s="5"/>
    </row>
    <row r="896" ht="15.75" customHeight="1" spans="1:1">
      <c r="A896" s="5"/>
    </row>
    <row r="897" ht="15.75" customHeight="1" spans="1:1">
      <c r="A897" s="5"/>
    </row>
    <row r="898" ht="15.75" customHeight="1" spans="1:1">
      <c r="A898" s="5"/>
    </row>
    <row r="899" ht="15.75" customHeight="1" spans="1:1">
      <c r="A899" s="5"/>
    </row>
    <row r="900" ht="15.75" customHeight="1" spans="1:1">
      <c r="A900" s="5"/>
    </row>
    <row r="901" ht="15.75" customHeight="1" spans="1:1">
      <c r="A901" s="5"/>
    </row>
    <row r="902" ht="15.75" customHeight="1" spans="1:1">
      <c r="A902" s="5"/>
    </row>
    <row r="903" ht="15.75" customHeight="1" spans="1:1">
      <c r="A903" s="5"/>
    </row>
    <row r="904" ht="15.75" customHeight="1" spans="1:1">
      <c r="A904" s="5"/>
    </row>
    <row r="905" ht="15.75" customHeight="1" spans="1:1">
      <c r="A905" s="5"/>
    </row>
    <row r="906" ht="15.75" customHeight="1" spans="1:1">
      <c r="A906" s="5"/>
    </row>
    <row r="907" ht="15.75" customHeight="1" spans="1:1">
      <c r="A907" s="5"/>
    </row>
    <row r="908" ht="15.75" customHeight="1" spans="1:1">
      <c r="A908" s="5"/>
    </row>
    <row r="909" ht="15.75" customHeight="1" spans="1:1">
      <c r="A909" s="5"/>
    </row>
    <row r="910" ht="15.75" customHeight="1" spans="1:1">
      <c r="A910" s="5"/>
    </row>
    <row r="911" ht="15.75" customHeight="1" spans="1:1">
      <c r="A911" s="5"/>
    </row>
    <row r="912" ht="15.75" customHeight="1" spans="1:1">
      <c r="A912" s="5"/>
    </row>
    <row r="913" ht="15.75" customHeight="1" spans="1:1">
      <c r="A913" s="5"/>
    </row>
    <row r="914" ht="15.75" customHeight="1" spans="1:1">
      <c r="A914" s="5"/>
    </row>
    <row r="915" ht="15.75" customHeight="1" spans="1:1">
      <c r="A915" s="5"/>
    </row>
    <row r="916" ht="15.75" customHeight="1" spans="1:1">
      <c r="A916" s="5"/>
    </row>
    <row r="917" ht="15.75" customHeight="1" spans="1:1">
      <c r="A917" s="5"/>
    </row>
    <row r="918" ht="15.75" customHeight="1" spans="1:1">
      <c r="A918" s="5"/>
    </row>
    <row r="919" ht="15.75" customHeight="1" spans="1:1">
      <c r="A919" s="5"/>
    </row>
    <row r="920" ht="15.75" customHeight="1" spans="1:1">
      <c r="A920" s="5"/>
    </row>
    <row r="921" ht="15.75" customHeight="1" spans="1:1">
      <c r="A921" s="5"/>
    </row>
    <row r="922" ht="15.75" customHeight="1" spans="1:1">
      <c r="A922" s="5"/>
    </row>
    <row r="923" ht="15.75" customHeight="1" spans="1:1">
      <c r="A923" s="5"/>
    </row>
    <row r="924" ht="15.75" customHeight="1" spans="1:1">
      <c r="A924" s="5"/>
    </row>
    <row r="925" ht="15.75" customHeight="1" spans="1:1">
      <c r="A925" s="5"/>
    </row>
    <row r="926" ht="15.75" customHeight="1" spans="1:1">
      <c r="A926" s="5"/>
    </row>
    <row r="927" ht="15.75" customHeight="1" spans="1:1">
      <c r="A927" s="5"/>
    </row>
    <row r="928" ht="15.75" customHeight="1" spans="1:1">
      <c r="A928" s="5"/>
    </row>
    <row r="929" ht="15.75" customHeight="1" spans="1:1">
      <c r="A929" s="5"/>
    </row>
    <row r="930" ht="15.75" customHeight="1" spans="1:1">
      <c r="A930" s="5"/>
    </row>
    <row r="931" ht="15.75" customHeight="1" spans="1:1">
      <c r="A931" s="5"/>
    </row>
    <row r="932" ht="15.75" customHeight="1" spans="1:1">
      <c r="A932" s="5"/>
    </row>
    <row r="933" ht="15.75" customHeight="1" spans="1:1">
      <c r="A933" s="5"/>
    </row>
    <row r="934" ht="15.75" customHeight="1" spans="1:1">
      <c r="A934" s="5"/>
    </row>
    <row r="935" ht="15.75" customHeight="1" spans="1:1">
      <c r="A935" s="5"/>
    </row>
    <row r="936" ht="15.75" customHeight="1" spans="1:1">
      <c r="A936" s="5"/>
    </row>
    <row r="937" ht="15.75" customHeight="1" spans="1:1">
      <c r="A937" s="5"/>
    </row>
    <row r="938" ht="15.75" customHeight="1" spans="1:1">
      <c r="A938" s="5"/>
    </row>
    <row r="939" ht="15.75" customHeight="1" spans="1:1">
      <c r="A939" s="5"/>
    </row>
    <row r="940" ht="15.75" customHeight="1" spans="1:1">
      <c r="A940" s="5"/>
    </row>
    <row r="941" ht="15.75" customHeight="1" spans="1:1">
      <c r="A941" s="5"/>
    </row>
    <row r="942" ht="15.75" customHeight="1" spans="1:1">
      <c r="A942" s="5"/>
    </row>
    <row r="943" ht="15.75" customHeight="1" spans="1:1">
      <c r="A943" s="5"/>
    </row>
    <row r="944" ht="15.75" customHeight="1" spans="1:1">
      <c r="A944" s="5"/>
    </row>
    <row r="945" ht="15.75" customHeight="1" spans="1:1">
      <c r="A945" s="5"/>
    </row>
    <row r="946" ht="15.75" customHeight="1" spans="1:1">
      <c r="A946" s="5"/>
    </row>
    <row r="947" ht="15.75" customHeight="1" spans="1:1">
      <c r="A947" s="5"/>
    </row>
    <row r="948" ht="15.75" customHeight="1" spans="1:1">
      <c r="A948" s="5"/>
    </row>
    <row r="949" ht="15.75" customHeight="1" spans="1:1">
      <c r="A949" s="5"/>
    </row>
    <row r="950" ht="15.75" customHeight="1" spans="1:1">
      <c r="A950" s="5"/>
    </row>
    <row r="951" ht="15.75" customHeight="1" spans="1:1">
      <c r="A951" s="5"/>
    </row>
    <row r="952" ht="15.75" customHeight="1" spans="1:1">
      <c r="A952" s="5"/>
    </row>
    <row r="953" ht="15.75" customHeight="1" spans="1:1">
      <c r="A953" s="5"/>
    </row>
    <row r="954" ht="15.75" customHeight="1" spans="1:1">
      <c r="A954" s="5"/>
    </row>
    <row r="955" ht="15.75" customHeight="1" spans="1:1">
      <c r="A955" s="5"/>
    </row>
    <row r="956" ht="15.75" customHeight="1" spans="1:1">
      <c r="A956" s="5"/>
    </row>
    <row r="957" ht="15.75" customHeight="1" spans="1:1">
      <c r="A957" s="5"/>
    </row>
    <row r="958" ht="15.75" customHeight="1" spans="1:1">
      <c r="A958" s="5"/>
    </row>
    <row r="959" ht="15.75" customHeight="1" spans="1:1">
      <c r="A959" s="5"/>
    </row>
    <row r="960" ht="15.75" customHeight="1" spans="1:1">
      <c r="A960" s="5"/>
    </row>
    <row r="961" ht="15.75" customHeight="1" spans="1:1">
      <c r="A961" s="5"/>
    </row>
    <row r="962" ht="15.75" customHeight="1" spans="1:1">
      <c r="A962" s="5"/>
    </row>
    <row r="963" ht="15.75" customHeight="1" spans="1:1">
      <c r="A963" s="5"/>
    </row>
    <row r="964" ht="15.75" customHeight="1" spans="1:1">
      <c r="A964" s="5"/>
    </row>
    <row r="965" ht="15.75" customHeight="1" spans="1:1">
      <c r="A965" s="5"/>
    </row>
    <row r="966" ht="15.75" customHeight="1" spans="1:1">
      <c r="A966" s="5"/>
    </row>
    <row r="967" ht="15.75" customHeight="1" spans="1:1">
      <c r="A967" s="5"/>
    </row>
    <row r="968" ht="15.75" customHeight="1" spans="1:1">
      <c r="A968" s="5"/>
    </row>
    <row r="969" ht="15.75" customHeight="1" spans="1:1">
      <c r="A969" s="5"/>
    </row>
    <row r="970" ht="15.75" customHeight="1" spans="1:1">
      <c r="A970" s="5"/>
    </row>
    <row r="971" ht="15.75" customHeight="1" spans="1:1">
      <c r="A971" s="5"/>
    </row>
    <row r="972" ht="15.75" customHeight="1" spans="1:1">
      <c r="A972" s="5"/>
    </row>
    <row r="973" ht="15.75" customHeight="1" spans="1:1">
      <c r="A973" s="5"/>
    </row>
    <row r="974" ht="15.75" customHeight="1" spans="1:1">
      <c r="A974" s="5"/>
    </row>
    <row r="975" ht="15.75" customHeight="1" spans="1:1">
      <c r="A975" s="5"/>
    </row>
    <row r="976" ht="15.75" customHeight="1" spans="1:1">
      <c r="A976" s="5"/>
    </row>
    <row r="977" ht="15.75" customHeight="1" spans="1:1">
      <c r="A977" s="5"/>
    </row>
    <row r="978" ht="15.75" customHeight="1" spans="1:1">
      <c r="A978" s="5"/>
    </row>
    <row r="979" ht="15.75" customHeight="1" spans="1:1">
      <c r="A979" s="5"/>
    </row>
    <row r="980" ht="15.75" customHeight="1" spans="1:1">
      <c r="A980" s="5"/>
    </row>
    <row r="981" ht="15.75" customHeight="1" spans="1:1">
      <c r="A981" s="5"/>
    </row>
    <row r="982" ht="15.75" customHeight="1" spans="1:1">
      <c r="A982" s="5"/>
    </row>
    <row r="983" ht="15.75" customHeight="1" spans="1:1">
      <c r="A983" s="5"/>
    </row>
    <row r="984" ht="15.75" customHeight="1" spans="1:1">
      <c r="A984" s="5"/>
    </row>
    <row r="985" ht="15.75" customHeight="1" spans="1:1">
      <c r="A985" s="5"/>
    </row>
    <row r="986" ht="15.75" customHeight="1" spans="1:1">
      <c r="A986" s="5"/>
    </row>
    <row r="987" ht="15.75" customHeight="1" spans="1:1">
      <c r="A987" s="5"/>
    </row>
    <row r="988" ht="15.75" customHeight="1" spans="1:1">
      <c r="A988" s="5"/>
    </row>
    <row r="989" ht="15.75" customHeight="1" spans="1:1">
      <c r="A989" s="5"/>
    </row>
    <row r="990" ht="15.75" customHeight="1" spans="1:1">
      <c r="A990" s="5"/>
    </row>
    <row r="991" ht="15.75" customHeight="1" spans="1:1">
      <c r="A991" s="5"/>
    </row>
    <row r="992" ht="15.75" customHeight="1" spans="1:1">
      <c r="A992" s="5"/>
    </row>
    <row r="993" ht="15.75" customHeight="1" spans="1:1">
      <c r="A993" s="5"/>
    </row>
    <row r="994" ht="15.75" customHeight="1" spans="1:1">
      <c r="A994" s="5"/>
    </row>
    <row r="995" ht="15.75" customHeight="1" spans="1:1">
      <c r="A995" s="5"/>
    </row>
    <row r="996" ht="15.75" customHeight="1" spans="1:1">
      <c r="A996" s="5"/>
    </row>
    <row r="997" ht="15.75" customHeight="1" spans="1:1">
      <c r="A997" s="5"/>
    </row>
    <row r="998" ht="15.75" customHeight="1" spans="1:1">
      <c r="A998" s="5"/>
    </row>
    <row r="999" ht="15.75"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sheetProtection password="CED0" sheet="1" objects="1" scenarios="1"/>
  <mergeCells count="38">
    <mergeCell ref="C2:D2"/>
    <mergeCell ref="C6:O6"/>
    <mergeCell ref="C7:O7"/>
    <mergeCell ref="C8:O8"/>
    <mergeCell ref="F12:K12"/>
    <mergeCell ref="F13:G13"/>
    <mergeCell ref="H13:I13"/>
    <mergeCell ref="J13:K13"/>
    <mergeCell ref="K25:L25"/>
    <mergeCell ref="F30:K30"/>
    <mergeCell ref="F31:G31"/>
    <mergeCell ref="H31:I31"/>
    <mergeCell ref="J31:K31"/>
    <mergeCell ref="K36:L36"/>
    <mergeCell ref="F41:K41"/>
    <mergeCell ref="F42:G42"/>
    <mergeCell ref="H42:I42"/>
    <mergeCell ref="J42:K42"/>
    <mergeCell ref="K48:L48"/>
    <mergeCell ref="J51:N51"/>
    <mergeCell ref="D12:D14"/>
    <mergeCell ref="D30:D32"/>
    <mergeCell ref="D41:D43"/>
    <mergeCell ref="E12:E14"/>
    <mergeCell ref="E30:E32"/>
    <mergeCell ref="E41:E43"/>
    <mergeCell ref="L12:L14"/>
    <mergeCell ref="L30:L32"/>
    <mergeCell ref="L41:L43"/>
    <mergeCell ref="M12:M14"/>
    <mergeCell ref="M30:M32"/>
    <mergeCell ref="M41:M43"/>
    <mergeCell ref="N12:N14"/>
    <mergeCell ref="N15:N25"/>
    <mergeCell ref="N30:N32"/>
    <mergeCell ref="N33:N36"/>
    <mergeCell ref="N41:N43"/>
    <mergeCell ref="N44:N48"/>
  </mergeCells>
  <conditionalFormatting sqref="H15:H24">
    <cfRule type="containsBlanks" dxfId="0" priority="7">
      <formula>LEN(TRIM(H15))=0</formula>
    </cfRule>
  </conditionalFormatting>
  <conditionalFormatting sqref="H33:H35">
    <cfRule type="containsBlanks" dxfId="0" priority="5">
      <formula>LEN(TRIM(H33))=0</formula>
    </cfRule>
  </conditionalFormatting>
  <conditionalFormatting sqref="H44:H47">
    <cfRule type="containsBlanks" dxfId="0" priority="3">
      <formula>LEN(TRIM(H44))=0</formula>
    </cfRule>
  </conditionalFormatting>
  <conditionalFormatting sqref="J15:J24">
    <cfRule type="containsBlanks" dxfId="0" priority="6">
      <formula>LEN(TRIM(J15))=0</formula>
    </cfRule>
  </conditionalFormatting>
  <conditionalFormatting sqref="J33:J35">
    <cfRule type="containsBlanks" dxfId="0" priority="4">
      <formula>LEN(TRIM(J33))=0</formula>
    </cfRule>
  </conditionalFormatting>
  <conditionalFormatting sqref="J44:J47">
    <cfRule type="containsBlanks" dxfId="0" priority="2">
      <formula>LEN(TRIM(J44))=0</formula>
    </cfRule>
  </conditionalFormatting>
  <dataValidations count="2">
    <dataValidation type="list" allowBlank="1" showInputMessage="1" showErrorMessage="1" sqref="F44 H44 J44">
      <formula1>'3'!$D$150:$D$153</formula1>
    </dataValidation>
    <dataValidation type="list" allowBlank="1" showInputMessage="1" showErrorMessage="1" sqref="F15:F24 F33:F35 F45:F47 H15:H24 H33:H35 H45:H47 J15:J24 J33:J35 J45:J47">
      <formula1>'3'!$D$25:$D$26</formula1>
    </dataValidation>
  </dataValidations>
  <pageMargins left="0.393700787401575" right="0.393700787401575" top="0.78740157480315" bottom="0.393700787401575" header="0.511811023622047" footer="0.511811023622047"/>
  <pageSetup paperSize="9" fitToHeight="0" orientation="landscape"/>
  <headerFooter/>
  <rowBreaks count="1" manualBreakCount="1">
    <brk id="26" max="14" man="1"/>
  </rowBreaks>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O1028"/>
  <sheetViews>
    <sheetView showGridLines="0" showRowColHeaders="0" zoomScale="90" zoomScaleNormal="90" zoomScaleSheetLayoutView="90" workbookViewId="0">
      <selection activeCell="A1" sqref="A1"/>
    </sheetView>
  </sheetViews>
  <sheetFormatPr defaultColWidth="14.4545454545455" defaultRowHeight="15" customHeight="1"/>
  <cols>
    <col min="1" max="1" width="34" style="1" customWidth="1"/>
    <col min="2" max="2" width="2.09090909090909" style="2" customWidth="1"/>
    <col min="3" max="3" width="3.54545454545455" style="3" customWidth="1"/>
    <col min="4" max="4" width="9.27272727272727" style="3" customWidth="1"/>
    <col min="5" max="5" width="34.0909090909091" style="3" customWidth="1"/>
    <col min="6" max="6" width="10.6363636363636" style="4" customWidth="1"/>
    <col min="7" max="7" width="6.63636363636364" style="4" customWidth="1"/>
    <col min="8" max="8" width="10.6363636363636" style="4" customWidth="1"/>
    <col min="9" max="9" width="6.63636363636364" style="4" customWidth="1"/>
    <col min="10" max="10" width="10.6363636363636" style="4" customWidth="1"/>
    <col min="11" max="11" width="6.63636363636364" style="4" customWidth="1"/>
    <col min="12" max="13" width="9.72727272727273" style="3" customWidth="1"/>
    <col min="14" max="14" width="18.2727272727273" style="3" customWidth="1"/>
    <col min="15" max="15" width="3.09090909090909" style="3" customWidth="1"/>
    <col min="16" max="27" width="8.72727272727273" style="3" customWidth="1"/>
    <col min="28" max="16384" width="14.4545454545455" style="3"/>
  </cols>
  <sheetData>
    <row r="1" ht="14.25" customHeight="1" spans="1:1">
      <c r="A1" s="5"/>
    </row>
    <row r="2" ht="14.25" customHeight="1" spans="1:5">
      <c r="A2" s="5"/>
      <c r="C2" s="6" t="s">
        <v>498</v>
      </c>
      <c r="D2" s="7"/>
      <c r="E2" s="8"/>
    </row>
    <row r="3" ht="14.25" customHeight="1" spans="1:1">
      <c r="A3" s="5"/>
    </row>
    <row r="4" ht="14.25" customHeight="1" spans="1:1">
      <c r="A4" s="5"/>
    </row>
    <row r="5" ht="14.25" customHeight="1" spans="1:1">
      <c r="A5" s="5"/>
    </row>
    <row r="6" ht="14.25" customHeight="1" spans="1:15">
      <c r="A6" s="5"/>
      <c r="C6" s="9" t="s">
        <v>1</v>
      </c>
      <c r="D6" s="9"/>
      <c r="E6" s="9"/>
      <c r="F6" s="9"/>
      <c r="G6" s="9"/>
      <c r="H6" s="9"/>
      <c r="I6" s="9"/>
      <c r="J6" s="9"/>
      <c r="K6" s="9"/>
      <c r="L6" s="9"/>
      <c r="M6" s="9"/>
      <c r="N6" s="9"/>
      <c r="O6" s="9"/>
    </row>
    <row r="7" ht="14.25" customHeight="1" spans="1:15">
      <c r="A7" s="5"/>
      <c r="C7" s="9" t="s">
        <v>345</v>
      </c>
      <c r="D7" s="9"/>
      <c r="E7" s="9"/>
      <c r="F7" s="9"/>
      <c r="G7" s="9"/>
      <c r="H7" s="9"/>
      <c r="I7" s="9"/>
      <c r="J7" s="9"/>
      <c r="K7" s="9"/>
      <c r="L7" s="9"/>
      <c r="M7" s="9"/>
      <c r="N7" s="9"/>
      <c r="O7" s="9"/>
    </row>
    <row r="8" ht="14.25" customHeight="1" spans="1:15">
      <c r="A8" s="5"/>
      <c r="C8" s="9" t="s">
        <v>499</v>
      </c>
      <c r="D8" s="9"/>
      <c r="E8" s="9"/>
      <c r="F8" s="9"/>
      <c r="G8" s="9"/>
      <c r="H8" s="9"/>
      <c r="I8" s="9"/>
      <c r="J8" s="9"/>
      <c r="K8" s="9"/>
      <c r="L8" s="9"/>
      <c r="M8" s="9"/>
      <c r="N8" s="9"/>
      <c r="O8" s="9"/>
    </row>
    <row r="9" ht="14" spans="1:1">
      <c r="A9" s="5"/>
    </row>
    <row r="10" ht="18.75" customHeight="1" spans="1:15">
      <c r="A10" s="5"/>
      <c r="C10" s="10" t="s">
        <v>500</v>
      </c>
      <c r="D10" s="11"/>
      <c r="E10" s="11"/>
      <c r="F10" s="12"/>
      <c r="G10" s="12"/>
      <c r="H10" s="12"/>
      <c r="I10" s="12"/>
      <c r="J10" s="12"/>
      <c r="K10" s="12"/>
      <c r="L10" s="11"/>
      <c r="M10" s="11"/>
      <c r="N10" s="11"/>
      <c r="O10" s="44"/>
    </row>
    <row r="11" ht="14.25" customHeight="1" spans="1:15">
      <c r="A11" s="5"/>
      <c r="C11" s="13"/>
      <c r="D11" s="14"/>
      <c r="E11" s="14"/>
      <c r="F11" s="15"/>
      <c r="G11" s="15"/>
      <c r="H11" s="15"/>
      <c r="I11" s="15"/>
      <c r="J11" s="15"/>
      <c r="K11" s="15"/>
      <c r="L11" s="14"/>
      <c r="M11" s="14"/>
      <c r="N11" s="14"/>
      <c r="O11" s="45"/>
    </row>
    <row r="12" ht="14.25" customHeight="1" spans="1:15">
      <c r="A12" s="5"/>
      <c r="C12" s="16"/>
      <c r="D12" s="17" t="s">
        <v>10</v>
      </c>
      <c r="E12" s="835" t="s">
        <v>280</v>
      </c>
      <c r="F12" s="836" t="s">
        <v>273</v>
      </c>
      <c r="G12" s="20"/>
      <c r="H12" s="20"/>
      <c r="I12" s="20"/>
      <c r="J12" s="20"/>
      <c r="K12" s="46"/>
      <c r="L12" s="18" t="s">
        <v>227</v>
      </c>
      <c r="M12" s="18" t="s">
        <v>228</v>
      </c>
      <c r="N12" s="18" t="s">
        <v>267</v>
      </c>
      <c r="O12" s="45"/>
    </row>
    <row r="13" ht="14.25" customHeight="1" spans="1:15">
      <c r="A13" s="5"/>
      <c r="C13" s="16"/>
      <c r="D13" s="21"/>
      <c r="E13" s="22"/>
      <c r="F13" s="19">
        <v>1</v>
      </c>
      <c r="G13" s="23"/>
      <c r="H13" s="24">
        <v>2</v>
      </c>
      <c r="I13" s="23"/>
      <c r="J13" s="24">
        <v>3</v>
      </c>
      <c r="K13" s="23"/>
      <c r="L13" s="22"/>
      <c r="M13" s="22"/>
      <c r="N13" s="22"/>
      <c r="O13" s="45"/>
    </row>
    <row r="14" ht="14.25" customHeight="1" spans="1:15">
      <c r="A14" s="5"/>
      <c r="C14" s="16"/>
      <c r="D14" s="25"/>
      <c r="E14" s="26"/>
      <c r="F14" s="27" t="s">
        <v>230</v>
      </c>
      <c r="G14" s="27" t="s">
        <v>231</v>
      </c>
      <c r="H14" s="27" t="s">
        <v>230</v>
      </c>
      <c r="I14" s="27" t="s">
        <v>231</v>
      </c>
      <c r="J14" s="27" t="s">
        <v>230</v>
      </c>
      <c r="K14" s="27" t="s">
        <v>231</v>
      </c>
      <c r="L14" s="26"/>
      <c r="M14" s="26"/>
      <c r="N14" s="26"/>
      <c r="O14" s="45"/>
    </row>
    <row r="15" ht="14.25" customHeight="1" spans="1:15">
      <c r="A15" s="5"/>
      <c r="C15" s="16"/>
      <c r="D15" s="28">
        <v>1</v>
      </c>
      <c r="E15" s="29" t="s">
        <v>501</v>
      </c>
      <c r="F15" s="30"/>
      <c r="G15" s="31" t="str">
        <f>IF(F15="Tidak Ada","1",IF(F15="Ada","4",""))</f>
        <v/>
      </c>
      <c r="H15" s="30"/>
      <c r="I15" s="31" t="str">
        <f>IF(H15="Tidak Ada","1",IF(H15="Ada","4",""))</f>
        <v/>
      </c>
      <c r="J15" s="30"/>
      <c r="K15" s="31" t="str">
        <f>IF(J15="Tidak Ada","1",IF(J15="Ada","4",""))</f>
        <v/>
      </c>
      <c r="L15" s="47" t="str">
        <f>IFERROR(SUM($G15+$I15+$K15),"")</f>
        <v/>
      </c>
      <c r="M15" s="47" t="str">
        <f>IFERROR(SUM($L15/3),"")</f>
        <v/>
      </c>
      <c r="N15" s="48" t="s">
        <v>385</v>
      </c>
      <c r="O15" s="45"/>
    </row>
    <row r="16" ht="14.25" customHeight="1" spans="1:15">
      <c r="A16" s="5"/>
      <c r="C16" s="16"/>
      <c r="D16" s="32">
        <v>2</v>
      </c>
      <c r="E16" s="29" t="s">
        <v>502</v>
      </c>
      <c r="F16" s="30"/>
      <c r="G16" s="31" t="str">
        <f>IF(F16="Tidak Ada","1",IF(F16="Ada","4",""))</f>
        <v/>
      </c>
      <c r="H16" s="30"/>
      <c r="I16" s="31" t="str">
        <f>IF(H16="Tidak Ada","1",IF(H16="Ada","4",""))</f>
        <v/>
      </c>
      <c r="J16" s="30"/>
      <c r="K16" s="31" t="str">
        <f>IF(J16="Tidak Ada","1",IF(J16="Ada","4",""))</f>
        <v/>
      </c>
      <c r="L16" s="47" t="str">
        <f t="shared" ref="L16:L18" si="0">IFERROR(SUM($G16+$I16+$K16),"")</f>
        <v/>
      </c>
      <c r="M16" s="47" t="str">
        <f t="shared" ref="M16:M18" si="1">IFERROR(SUM($L16/3),"")</f>
        <v/>
      </c>
      <c r="N16" s="22"/>
      <c r="O16" s="45"/>
    </row>
    <row r="17" ht="14" spans="1:15">
      <c r="A17" s="5"/>
      <c r="C17" s="16"/>
      <c r="D17" s="32">
        <v>3</v>
      </c>
      <c r="E17" s="33" t="s">
        <v>503</v>
      </c>
      <c r="F17" s="34"/>
      <c r="G17" s="35" t="str">
        <f>IF(F17="Tidak Ada","1",IF(F17="1 tahun sekali","2",IF(F17="6 bulan sekali","3",IF(F17="1 atau 3 bulan sekali","4",""))))</f>
        <v/>
      </c>
      <c r="H17" s="34"/>
      <c r="I17" s="35" t="str">
        <f>IF(H17="Tidak Ada","1",IF(H17="1 tahun sekali","2",IF(H17="6 bulan sekali","3",IF(H17="1 atau 3 bulan sekali","4",""))))</f>
        <v/>
      </c>
      <c r="J17" s="34"/>
      <c r="K17" s="35" t="str">
        <f>IF(J17="Tidak Ada","1",IF(J17="1 tahun sekali","2",IF(J17="6 bulan sekali","3",IF(J17="1 atau 3 bulan sekali","4",""))))</f>
        <v/>
      </c>
      <c r="L17" s="47" t="str">
        <f t="shared" si="0"/>
        <v/>
      </c>
      <c r="M17" s="47" t="str">
        <f t="shared" si="1"/>
        <v/>
      </c>
      <c r="N17" s="22"/>
      <c r="O17" s="45"/>
    </row>
    <row r="18" ht="14" spans="1:15">
      <c r="A18" s="5"/>
      <c r="C18" s="16"/>
      <c r="D18" s="32">
        <v>4</v>
      </c>
      <c r="E18" s="33" t="s">
        <v>504</v>
      </c>
      <c r="F18" s="34"/>
      <c r="G18" s="35" t="str">
        <f>IF(F18="Jika komposisi kepengurusan Mabigus hanya terdiri dari Ketua dan Sekretaris","1",IF(F18="Jika komposisi kepengurusan Mabigus hanya terdiri dari Ketua, Wakil Ketua  dan Sekretaris","2",IF(F18="Jika komposisi kepengurusan Mabigus hanya terdiri dari Ketua, Wakil Ketua, Sekretaris dan Anggota","3",IF(F18="Jika komposisi kepengurusan Mabigus  terdiri dari Ketua, Wakil Ketua, Sekretaris dan Anggota dengan melibatkan Tokoh Masyarakat dan Orang Tua","4",""))))</f>
        <v/>
      </c>
      <c r="H18" s="34"/>
      <c r="I18" s="35" t="str">
        <f>IF(H18="Jika komposisi kepengurusan Mabigus hanya terdiri dari Ketua dan Sekretaris","1",IF(H18="Jika komposisi kepengurusan Mabigus hanya terdiri dari Ketua, Wakil Ketua  dan Sekretaris","2",IF(H18="Jika komposisi kepengurusan Mabigus hanya terdiri dari Ketua, Wakil Ketua, Sekretaris dan Anggota","3",IF(H18="Jika komposisi kepengurusan Mabigus  terdiri dari Ketua, Wakil Ketua, Sekretaris dan Anggota dengan melibatkan Tokoh Masyarakat dan Orang Tua","4",""))))</f>
        <v/>
      </c>
      <c r="J18" s="34"/>
      <c r="K18" s="35" t="str">
        <f>IF(J18="Jika komposisi kepengurusan Mabigus hanya terdiri dari Ketua dan Sekretaris","1",IF(J18="Jika komposisi kepengurusan Mabigus hanya terdiri dari Ketua, Wakil Ketua  dan Sekretaris","2",IF(J18="Jika komposisi kepengurusan Mabigus hanya terdiri dari Ketua, Wakil Ketua, Sekretaris dan Anggota","3",IF(J18="Jika komposisi kepengurusan Mabigus  terdiri dari Ketua, Wakil Ketua, Sekretaris dan Anggota dengan melibatkan Tokoh Masyarakat dan Orang Tua","4",""))))</f>
        <v/>
      </c>
      <c r="L18" s="47" t="str">
        <f t="shared" si="0"/>
        <v/>
      </c>
      <c r="M18" s="47" t="str">
        <f t="shared" si="1"/>
        <v/>
      </c>
      <c r="N18" s="22"/>
      <c r="O18" s="45"/>
    </row>
    <row r="19" ht="14.25" customHeight="1" spans="1:15">
      <c r="A19" s="5"/>
      <c r="C19" s="16"/>
      <c r="D19" s="33"/>
      <c r="E19" s="33"/>
      <c r="F19" s="36"/>
      <c r="G19" s="36"/>
      <c r="H19" s="36"/>
      <c r="I19" s="36"/>
      <c r="J19" s="36"/>
      <c r="K19" s="49" t="s">
        <v>243</v>
      </c>
      <c r="L19" s="50"/>
      <c r="M19" s="51">
        <f>SUM($M15:$M18)</f>
        <v>0</v>
      </c>
      <c r="N19" s="26"/>
      <c r="O19" s="45"/>
    </row>
    <row r="20" ht="14.25" customHeight="1" spans="1:15">
      <c r="A20" s="5"/>
      <c r="C20" s="37"/>
      <c r="D20" s="38"/>
      <c r="E20" s="38"/>
      <c r="F20" s="39"/>
      <c r="G20" s="39"/>
      <c r="H20" s="39"/>
      <c r="I20" s="39"/>
      <c r="J20" s="39"/>
      <c r="K20" s="39"/>
      <c r="L20" s="38"/>
      <c r="M20" s="52"/>
      <c r="N20" s="38"/>
      <c r="O20" s="53"/>
    </row>
    <row r="21" ht="15.75" customHeight="1" spans="1:1">
      <c r="A21" s="5"/>
    </row>
    <row r="22" ht="18" customHeight="1" spans="1:15">
      <c r="A22" s="5"/>
      <c r="C22" s="10" t="s">
        <v>505</v>
      </c>
      <c r="D22" s="11"/>
      <c r="E22" s="11"/>
      <c r="F22" s="12"/>
      <c r="G22" s="12"/>
      <c r="H22" s="12"/>
      <c r="I22" s="12"/>
      <c r="J22" s="12"/>
      <c r="K22" s="12"/>
      <c r="L22" s="11"/>
      <c r="M22" s="11"/>
      <c r="N22" s="11"/>
      <c r="O22" s="44"/>
    </row>
    <row r="23" ht="14.25" customHeight="1" spans="1:15">
      <c r="A23" s="5"/>
      <c r="C23" s="13"/>
      <c r="D23" s="14"/>
      <c r="E23" s="14"/>
      <c r="F23" s="15"/>
      <c r="G23" s="15"/>
      <c r="H23" s="15"/>
      <c r="I23" s="15"/>
      <c r="J23" s="15"/>
      <c r="K23" s="15"/>
      <c r="L23" s="14"/>
      <c r="M23" s="14"/>
      <c r="N23" s="14"/>
      <c r="O23" s="45"/>
    </row>
    <row r="24" ht="14.25" customHeight="1" spans="1:15">
      <c r="A24" s="5"/>
      <c r="C24" s="16"/>
      <c r="D24" s="17" t="s">
        <v>10</v>
      </c>
      <c r="E24" s="835" t="s">
        <v>280</v>
      </c>
      <c r="F24" s="836" t="s">
        <v>273</v>
      </c>
      <c r="G24" s="20"/>
      <c r="H24" s="20"/>
      <c r="I24" s="20"/>
      <c r="J24" s="20"/>
      <c r="K24" s="46"/>
      <c r="L24" s="18" t="s">
        <v>227</v>
      </c>
      <c r="M24" s="18" t="s">
        <v>228</v>
      </c>
      <c r="N24" s="18" t="s">
        <v>267</v>
      </c>
      <c r="O24" s="45"/>
    </row>
    <row r="25" ht="14.25" customHeight="1" spans="1:15">
      <c r="A25" s="5"/>
      <c r="C25" s="16"/>
      <c r="D25" s="21"/>
      <c r="E25" s="22"/>
      <c r="F25" s="19">
        <v>1</v>
      </c>
      <c r="G25" s="23"/>
      <c r="H25" s="24">
        <v>2</v>
      </c>
      <c r="I25" s="23"/>
      <c r="J25" s="24">
        <v>3</v>
      </c>
      <c r="K25" s="23"/>
      <c r="L25" s="22"/>
      <c r="M25" s="22"/>
      <c r="N25" s="22"/>
      <c r="O25" s="45"/>
    </row>
    <row r="26" ht="14.25" customHeight="1" spans="1:15">
      <c r="A26" s="5"/>
      <c r="C26" s="16"/>
      <c r="D26" s="25"/>
      <c r="E26" s="26"/>
      <c r="F26" s="27" t="s">
        <v>230</v>
      </c>
      <c r="G26" s="27" t="s">
        <v>231</v>
      </c>
      <c r="H26" s="27" t="s">
        <v>230</v>
      </c>
      <c r="I26" s="27" t="s">
        <v>231</v>
      </c>
      <c r="J26" s="27" t="s">
        <v>230</v>
      </c>
      <c r="K26" s="27" t="s">
        <v>231</v>
      </c>
      <c r="L26" s="26"/>
      <c r="M26" s="26"/>
      <c r="N26" s="26"/>
      <c r="O26" s="45"/>
    </row>
    <row r="27" ht="14" customHeight="1" spans="1:15">
      <c r="A27" s="5"/>
      <c r="C27" s="16"/>
      <c r="D27" s="28">
        <v>1</v>
      </c>
      <c r="E27" s="40" t="s">
        <v>506</v>
      </c>
      <c r="F27" s="34"/>
      <c r="G27" s="35" t="str">
        <f>IF(F27="Tidak Ada","1",IF(F27="50% kondisi sesuai aturan","2",IF(F27="75 % kondisi sesuai aturan","3",IF(F27="100 % kondisi sesuai aturan","4",""))))</f>
        <v/>
      </c>
      <c r="H27" s="34"/>
      <c r="I27" s="35" t="str">
        <f>IF(H27="Tidak Ada","1",IF(H27="50% kondisi sesuai aturan","2",IF(H27="75 % kondisi sesuai aturan","3",IF(H27="100 % kondisi sesuai aturan","4",""))))</f>
        <v/>
      </c>
      <c r="J27" s="34"/>
      <c r="K27" s="35" t="str">
        <f>IF(J27="Tidak Ada","1",IF(J27="50% kondisi sesuai aturan","2",IF(J27="75 % kondisi sesuai aturan","3",IF(J27="100 % kondisi sesuai aturan","4",""))))</f>
        <v/>
      </c>
      <c r="L27" s="47" t="str">
        <f>IFERROR(SUM($G27+$I27+$K27),"")</f>
        <v/>
      </c>
      <c r="M27" s="47" t="str">
        <f>IFERROR(SUM($L27/3),"")</f>
        <v/>
      </c>
      <c r="N27" s="48" t="s">
        <v>507</v>
      </c>
      <c r="O27" s="45"/>
    </row>
    <row r="28" ht="14" spans="1:15">
      <c r="A28" s="5"/>
      <c r="C28" s="16"/>
      <c r="D28" s="32">
        <v>2</v>
      </c>
      <c r="E28" s="40" t="s">
        <v>508</v>
      </c>
      <c r="F28" s="41"/>
      <c r="G28" s="31" t="str">
        <f>IF(F28="Tidak Ada","1",IF(F28="Ada","4",""))</f>
        <v/>
      </c>
      <c r="H28" s="41"/>
      <c r="I28" s="31" t="str">
        <f>IF(H28="Tidak Ada","1",IF(H28="Ada","4",""))</f>
        <v/>
      </c>
      <c r="J28" s="41"/>
      <c r="K28" s="31" t="str">
        <f>IF(J28="Tidak Ada","1",IF(J28="Ada","4",""))</f>
        <v/>
      </c>
      <c r="L28" s="47" t="str">
        <f t="shared" ref="L28:L37" si="2">IFERROR(SUM($G28+$I28+$K28),"")</f>
        <v/>
      </c>
      <c r="M28" s="47" t="str">
        <f t="shared" ref="M28:M37" si="3">IFERROR(SUM($L28/3),"")</f>
        <v/>
      </c>
      <c r="N28" s="22"/>
      <c r="O28" s="45"/>
    </row>
    <row r="29" ht="28" spans="1:15">
      <c r="A29" s="5"/>
      <c r="C29" s="16"/>
      <c r="D29" s="32">
        <v>3</v>
      </c>
      <c r="E29" s="42" t="s">
        <v>509</v>
      </c>
      <c r="F29" s="34"/>
      <c r="G29" s="35" t="str">
        <f>IF(F29="Tidak Ada","1",IF(F29="50% kondisi sesuai aturan","2",IF(F29="75 % kondisi sesuai aturan","3",IF(F29="100 % kondisi sesuai aturan","4",""))))</f>
        <v/>
      </c>
      <c r="H29" s="34"/>
      <c r="I29" s="35" t="str">
        <f>IF(H29="Tidak Ada","1",IF(H29="50% kondisi sesuai aturan","2",IF(H29="75 % kondisi sesuai aturan","3",IF(H29="100 % kondisi sesuai aturan","4",""))))</f>
        <v/>
      </c>
      <c r="J29" s="34"/>
      <c r="K29" s="35" t="str">
        <f>IF(J29="Tidak Ada","1",IF(J29="50% kondisi sesuai aturan","2",IF(J29="75 % kondisi sesuai aturan","3",IF(J29="100 % kondisi sesuai aturan","4",""))))</f>
        <v/>
      </c>
      <c r="L29" s="47" t="str">
        <f t="shared" si="2"/>
        <v/>
      </c>
      <c r="M29" s="47" t="str">
        <f t="shared" si="3"/>
        <v/>
      </c>
      <c r="N29" s="22"/>
      <c r="O29" s="45"/>
    </row>
    <row r="30" ht="14" spans="1:15">
      <c r="A30" s="5"/>
      <c r="C30" s="16"/>
      <c r="D30" s="32">
        <v>4</v>
      </c>
      <c r="E30" s="42" t="s">
        <v>510</v>
      </c>
      <c r="F30" s="41"/>
      <c r="G30" s="31" t="str">
        <f>IF(F30="Tidak Ada","1",IF(F30="Ada","4",""))</f>
        <v/>
      </c>
      <c r="H30" s="41"/>
      <c r="I30" s="31" t="str">
        <f>IF(H30="Tidak Ada","1",IF(H30="Ada","4",""))</f>
        <v/>
      </c>
      <c r="J30" s="41"/>
      <c r="K30" s="31" t="str">
        <f>IF(J30="Tidak Ada","1",IF(J30="Ada","4",""))</f>
        <v/>
      </c>
      <c r="L30" s="47" t="str">
        <f t="shared" si="2"/>
        <v/>
      </c>
      <c r="M30" s="47" t="str">
        <f t="shared" si="3"/>
        <v/>
      </c>
      <c r="N30" s="22"/>
      <c r="O30" s="45"/>
    </row>
    <row r="31" ht="14" customHeight="1" spans="1:15">
      <c r="A31" s="5"/>
      <c r="C31" s="16"/>
      <c r="D31" s="32">
        <v>5</v>
      </c>
      <c r="E31" s="42" t="s">
        <v>511</v>
      </c>
      <c r="F31" s="34"/>
      <c r="G31" s="35" t="str">
        <f>IF(F31="Tidak Ada","1",IF(F31="50% kondisi sesuai aturan","2",IF(F31="75 % kondisi sesuai aturan","3",IF(F31="100 % kondisi sesuai aturan","4",""))))</f>
        <v/>
      </c>
      <c r="H31" s="34"/>
      <c r="I31" s="35" t="str">
        <f>IF(H31="Tidak Ada","1",IF(H31="50% kondisi sesuai aturan","2",IF(H31="75 % kondisi sesuai aturan","3",IF(H31="100 % kondisi sesuai aturan","4",""))))</f>
        <v/>
      </c>
      <c r="J31" s="34"/>
      <c r="K31" s="35" t="str">
        <f>IF(J31="Tidak Ada","1",IF(J31="50% kondisi sesuai aturan","2",IF(J31="75 % kondisi sesuai aturan","3",IF(J31="100 % kondisi sesuai aturan","4",""))))</f>
        <v/>
      </c>
      <c r="L31" s="47" t="str">
        <f t="shared" si="2"/>
        <v/>
      </c>
      <c r="M31" s="47" t="str">
        <f t="shared" si="3"/>
        <v/>
      </c>
      <c r="N31" s="54" t="s">
        <v>512</v>
      </c>
      <c r="O31" s="45"/>
    </row>
    <row r="32" ht="14" customHeight="1" spans="1:15">
      <c r="A32" s="5"/>
      <c r="C32" s="16"/>
      <c r="D32" s="32">
        <v>6</v>
      </c>
      <c r="E32" s="42" t="s">
        <v>513</v>
      </c>
      <c r="F32" s="41"/>
      <c r="G32" s="31" t="str">
        <f>IF(F32="Tidak Ada","1",IF(F32="Ada","4",""))</f>
        <v/>
      </c>
      <c r="H32" s="41"/>
      <c r="I32" s="31" t="str">
        <f>IF(H32="Tidak Ada","1",IF(H32="Ada","4",""))</f>
        <v/>
      </c>
      <c r="J32" s="41"/>
      <c r="K32" s="31" t="str">
        <f>IF(J32="Tidak Ada","1",IF(J32="Ada","4",""))</f>
        <v/>
      </c>
      <c r="L32" s="47" t="str">
        <f t="shared" si="2"/>
        <v/>
      </c>
      <c r="M32" s="47" t="str">
        <f t="shared" si="3"/>
        <v/>
      </c>
      <c r="N32" s="54"/>
      <c r="O32" s="45"/>
    </row>
    <row r="33" ht="14" customHeight="1" spans="1:15">
      <c r="A33" s="5"/>
      <c r="C33" s="16"/>
      <c r="D33" s="32">
        <v>7</v>
      </c>
      <c r="E33" s="42" t="s">
        <v>514</v>
      </c>
      <c r="F33" s="34"/>
      <c r="G33" s="35" t="str">
        <f>IF(F33="Tidak Ada","1",IF(F33="Kegiatan kurang tercatat dengan baik","2",IF(F33="Kegiatan tercatat dengan baik","3",IF(F33="Kegiatan tercatat dengan baik dengan sistem","4",""))))</f>
        <v/>
      </c>
      <c r="H33" s="34"/>
      <c r="I33" s="35" t="str">
        <f>IF(H33="Tidak Ada","1",IF(H33="Kegiatan kurang tercatat dengan baik","2",IF(H33="Kegiatan tercatat dengan baik","3",IF(H33="Kegiatan tercatat dengan baik dengan sistem","4",""))))</f>
        <v/>
      </c>
      <c r="J33" s="34"/>
      <c r="K33" s="35" t="str">
        <f>IF(J33="Tidak Ada","1",IF(J33="Kegiatan kurang tercatat dengan baik","2",IF(J33="Kegiatan tercatat dengan baik","3",IF(J33="Kegiatan tercatat dengan baik dengan sistem","4",""))))</f>
        <v/>
      </c>
      <c r="L33" s="47" t="str">
        <f t="shared" si="2"/>
        <v/>
      </c>
      <c r="M33" s="47" t="str">
        <f t="shared" si="3"/>
        <v/>
      </c>
      <c r="N33" s="54"/>
      <c r="O33" s="45"/>
    </row>
    <row r="34" ht="28" spans="1:15">
      <c r="A34" s="5"/>
      <c r="C34" s="16"/>
      <c r="D34" s="32">
        <v>8</v>
      </c>
      <c r="E34" s="42" t="s">
        <v>515</v>
      </c>
      <c r="F34" s="41"/>
      <c r="G34" s="31" t="str">
        <f>IF(F34="Tidak Ada","1",IF(F34="Ada","4",""))</f>
        <v/>
      </c>
      <c r="H34" s="41"/>
      <c r="I34" s="31" t="str">
        <f>IF(H34="Tidak Ada","1",IF(H34="Ada","4",""))</f>
        <v/>
      </c>
      <c r="J34" s="41"/>
      <c r="K34" s="31" t="str">
        <f>IF(J34="Tidak Ada","1",IF(J34="Ada","4",""))</f>
        <v/>
      </c>
      <c r="L34" s="47" t="str">
        <f t="shared" si="2"/>
        <v/>
      </c>
      <c r="M34" s="47" t="str">
        <f t="shared" si="3"/>
        <v/>
      </c>
      <c r="N34" s="22"/>
      <c r="O34" s="45"/>
    </row>
    <row r="35" ht="14" spans="1:15">
      <c r="A35" s="5"/>
      <c r="C35" s="16"/>
      <c r="D35" s="32">
        <v>9</v>
      </c>
      <c r="E35" s="42" t="s">
        <v>516</v>
      </c>
      <c r="F35" s="41"/>
      <c r="G35" s="31" t="str">
        <f>IF(F35="Tidak Ada","1",IF(F35="Ada","4",""))</f>
        <v/>
      </c>
      <c r="H35" s="41"/>
      <c r="I35" s="31" t="str">
        <f>IF(H35="Tidak Ada","1",IF(H35="Ada","4",""))</f>
        <v/>
      </c>
      <c r="J35" s="41"/>
      <c r="K35" s="31" t="str">
        <f>IF(J35="Tidak Ada","1",IF(J35="Ada","4",""))</f>
        <v/>
      </c>
      <c r="L35" s="47" t="str">
        <f t="shared" si="2"/>
        <v/>
      </c>
      <c r="M35" s="47" t="str">
        <f t="shared" si="3"/>
        <v/>
      </c>
      <c r="N35" s="22"/>
      <c r="O35" s="45"/>
    </row>
    <row r="36" ht="14" spans="1:15">
      <c r="A36" s="5"/>
      <c r="C36" s="16"/>
      <c r="D36" s="32">
        <v>10</v>
      </c>
      <c r="E36" s="42" t="s">
        <v>517</v>
      </c>
      <c r="F36" s="34"/>
      <c r="G36" s="35" t="str">
        <f>IF(F36="Tidak Ada","1",IF(F36="Laporan belum sepenuhnya dilaksanakan sesuai aturan","2",IF(F36="Laporan sepenuhnya dilaksanakan sesuai aturan","3",IF(F36="Laporan sepenuhnya dilaksanakan sesuai aturan, tersimpan dan lengkap","4",""))))</f>
        <v/>
      </c>
      <c r="H36" s="34"/>
      <c r="I36" s="35" t="str">
        <f>IF(H36="Tidak Ada","1",IF(H36="Laporan belum sepenuhnya dilaksanakan sesuai aturan","2",IF(H36="Laporan sepenuhnya dilaksanakan sesuai aturan","3",IF(H36="Laporan sepenuhnya dilaksanakan sesuai aturan, tersimpan dan lengkap","4",""))))</f>
        <v/>
      </c>
      <c r="J36" s="34"/>
      <c r="K36" s="35" t="str">
        <f>IF(J36="Tidak Ada","1",IF(J36="Laporan belum sepenuhnya dilaksanakan sesuai aturan","2",IF(J36="Laporan sepenuhnya dilaksanakan sesuai aturan","3",IF(J36="Laporan sepenuhnya dilaksanakan sesuai aturan, tersimpan dan lengkap","4",""))))</f>
        <v/>
      </c>
      <c r="L36" s="47" t="str">
        <f t="shared" si="2"/>
        <v/>
      </c>
      <c r="M36" s="47" t="str">
        <f t="shared" si="3"/>
        <v/>
      </c>
      <c r="N36" s="22"/>
      <c r="O36" s="45"/>
    </row>
    <row r="37" ht="14" spans="1:15">
      <c r="A37" s="5"/>
      <c r="C37" s="16"/>
      <c r="D37" s="32">
        <v>11</v>
      </c>
      <c r="E37" s="42" t="s">
        <v>518</v>
      </c>
      <c r="F37" s="41"/>
      <c r="G37" s="31" t="str">
        <f>IF(F37="Tidak Ada","1",IF(F37="Ada","4",""))</f>
        <v/>
      </c>
      <c r="H37" s="41"/>
      <c r="I37" s="31" t="str">
        <f>IF(H37="Tidak Ada","1",IF(H37="Ada","4",""))</f>
        <v/>
      </c>
      <c r="J37" s="41"/>
      <c r="K37" s="31" t="str">
        <f>IF(J37="Tidak Ada","1",IF(J37="Ada","4",""))</f>
        <v/>
      </c>
      <c r="L37" s="47" t="str">
        <f t="shared" si="2"/>
        <v/>
      </c>
      <c r="M37" s="47" t="str">
        <f t="shared" si="3"/>
        <v/>
      </c>
      <c r="N37" s="22"/>
      <c r="O37" s="45"/>
    </row>
    <row r="38" ht="14" customHeight="1" spans="1:15">
      <c r="A38" s="5"/>
      <c r="C38" s="16"/>
      <c r="D38" s="33"/>
      <c r="E38" s="33"/>
      <c r="F38" s="36"/>
      <c r="G38" s="36"/>
      <c r="H38" s="36"/>
      <c r="I38" s="36"/>
      <c r="J38" s="36"/>
      <c r="K38" s="49" t="s">
        <v>243</v>
      </c>
      <c r="L38" s="50"/>
      <c r="M38" s="51">
        <f>SUM($M27:$M37)</f>
        <v>0</v>
      </c>
      <c r="N38" s="55"/>
      <c r="O38" s="45"/>
    </row>
    <row r="39" ht="14.25" customHeight="1" spans="1:15">
      <c r="A39" s="5"/>
      <c r="C39" s="37"/>
      <c r="D39" s="38"/>
      <c r="E39" s="38"/>
      <c r="F39" s="39"/>
      <c r="G39" s="39"/>
      <c r="H39" s="39"/>
      <c r="I39" s="39"/>
      <c r="J39" s="39"/>
      <c r="K39" s="39"/>
      <c r="L39" s="38"/>
      <c r="M39" s="52"/>
      <c r="N39" s="38"/>
      <c r="O39" s="53"/>
    </row>
    <row r="40" ht="14.25" customHeight="1" spans="1:1">
      <c r="A40" s="5"/>
    </row>
    <row r="41" ht="19.5" customHeight="1" spans="1:15">
      <c r="A41" s="5"/>
      <c r="C41" s="10" t="s">
        <v>519</v>
      </c>
      <c r="D41" s="11"/>
      <c r="E41" s="11"/>
      <c r="F41" s="12"/>
      <c r="G41" s="12"/>
      <c r="H41" s="12"/>
      <c r="I41" s="12"/>
      <c r="J41" s="12"/>
      <c r="K41" s="12"/>
      <c r="L41" s="11"/>
      <c r="M41" s="11"/>
      <c r="N41" s="11"/>
      <c r="O41" s="44"/>
    </row>
    <row r="42" ht="14.25" customHeight="1" spans="1:15">
      <c r="A42" s="5"/>
      <c r="C42" s="13"/>
      <c r="D42" s="14"/>
      <c r="E42" s="14"/>
      <c r="F42" s="15"/>
      <c r="G42" s="15"/>
      <c r="H42" s="15"/>
      <c r="I42" s="15"/>
      <c r="J42" s="15"/>
      <c r="K42" s="15"/>
      <c r="L42" s="14"/>
      <c r="M42" s="14"/>
      <c r="N42" s="14"/>
      <c r="O42" s="45"/>
    </row>
    <row r="43" ht="14.25" customHeight="1" spans="1:15">
      <c r="A43" s="5"/>
      <c r="C43" s="16"/>
      <c r="D43" s="17" t="s">
        <v>10</v>
      </c>
      <c r="E43" s="835" t="s">
        <v>280</v>
      </c>
      <c r="F43" s="836" t="s">
        <v>273</v>
      </c>
      <c r="G43" s="20"/>
      <c r="H43" s="20"/>
      <c r="I43" s="20"/>
      <c r="J43" s="20"/>
      <c r="K43" s="46"/>
      <c r="L43" s="18" t="s">
        <v>227</v>
      </c>
      <c r="M43" s="18" t="s">
        <v>228</v>
      </c>
      <c r="N43" s="18" t="s">
        <v>267</v>
      </c>
      <c r="O43" s="45"/>
    </row>
    <row r="44" ht="14.25" customHeight="1" spans="1:15">
      <c r="A44" s="5"/>
      <c r="C44" s="16"/>
      <c r="D44" s="21"/>
      <c r="E44" s="22"/>
      <c r="F44" s="19">
        <v>1</v>
      </c>
      <c r="G44" s="23"/>
      <c r="H44" s="24">
        <v>2</v>
      </c>
      <c r="I44" s="23"/>
      <c r="J44" s="24">
        <v>3</v>
      </c>
      <c r="K44" s="23"/>
      <c r="L44" s="22"/>
      <c r="M44" s="22"/>
      <c r="N44" s="22"/>
      <c r="O44" s="45"/>
    </row>
    <row r="45" ht="14.25" customHeight="1" spans="1:15">
      <c r="A45" s="5"/>
      <c r="C45" s="16"/>
      <c r="D45" s="25"/>
      <c r="E45" s="26"/>
      <c r="F45" s="27" t="s">
        <v>230</v>
      </c>
      <c r="G45" s="27" t="s">
        <v>231</v>
      </c>
      <c r="H45" s="27" t="s">
        <v>230</v>
      </c>
      <c r="I45" s="27" t="s">
        <v>231</v>
      </c>
      <c r="J45" s="27" t="s">
        <v>230</v>
      </c>
      <c r="K45" s="27" t="s">
        <v>231</v>
      </c>
      <c r="L45" s="26"/>
      <c r="M45" s="26"/>
      <c r="N45" s="26"/>
      <c r="O45" s="45"/>
    </row>
    <row r="46" ht="14.25" customHeight="1" spans="1:15">
      <c r="A46" s="5"/>
      <c r="C46" s="16"/>
      <c r="D46" s="28">
        <v>1</v>
      </c>
      <c r="E46" s="29" t="s">
        <v>520</v>
      </c>
      <c r="F46" s="30"/>
      <c r="G46" s="31" t="str">
        <f t="shared" ref="G46:G49" si="4">IF(F46="Tidak Ada","1",IF(F46="Ada","4",""))</f>
        <v/>
      </c>
      <c r="H46" s="30"/>
      <c r="I46" s="31" t="str">
        <f t="shared" ref="I46:I49" si="5">IF(H46="Tidak Ada","1",IF(H46="Ada","4",""))</f>
        <v/>
      </c>
      <c r="J46" s="30"/>
      <c r="K46" s="31" t="str">
        <f t="shared" ref="K46:K49" si="6">IF(J46="Tidak Ada","1",IF(J46="Ada","4",""))</f>
        <v/>
      </c>
      <c r="L46" s="47" t="str">
        <f t="shared" ref="L46:L49" si="7">IFERROR(SUM($G46+$I46+$K46),"")</f>
        <v/>
      </c>
      <c r="M46" s="47" t="str">
        <f t="shared" ref="M46:M49" si="8">IFERROR(SUM($L46/3),"")</f>
        <v/>
      </c>
      <c r="N46" s="48" t="s">
        <v>521</v>
      </c>
      <c r="O46" s="45"/>
    </row>
    <row r="47" ht="14.25" customHeight="1" spans="1:15">
      <c r="A47" s="5"/>
      <c r="C47" s="16"/>
      <c r="D47" s="32">
        <v>2</v>
      </c>
      <c r="E47" s="29" t="s">
        <v>522</v>
      </c>
      <c r="F47" s="30"/>
      <c r="G47" s="31" t="str">
        <f t="shared" si="4"/>
        <v/>
      </c>
      <c r="H47" s="30"/>
      <c r="I47" s="31" t="str">
        <f t="shared" si="5"/>
        <v/>
      </c>
      <c r="J47" s="30"/>
      <c r="K47" s="31" t="str">
        <f t="shared" si="6"/>
        <v/>
      </c>
      <c r="L47" s="47" t="str">
        <f t="shared" si="7"/>
        <v/>
      </c>
      <c r="M47" s="47" t="str">
        <f t="shared" si="8"/>
        <v/>
      </c>
      <c r="N47" s="22"/>
      <c r="O47" s="45"/>
    </row>
    <row r="48" ht="14.25" customHeight="1" spans="1:15">
      <c r="A48" s="5"/>
      <c r="C48" s="16"/>
      <c r="D48" s="32">
        <v>3</v>
      </c>
      <c r="E48" s="33" t="s">
        <v>523</v>
      </c>
      <c r="F48" s="30"/>
      <c r="G48" s="31" t="str">
        <f t="shared" si="4"/>
        <v/>
      </c>
      <c r="H48" s="30"/>
      <c r="I48" s="31" t="str">
        <f t="shared" si="5"/>
        <v/>
      </c>
      <c r="J48" s="30"/>
      <c r="K48" s="31" t="str">
        <f t="shared" si="6"/>
        <v/>
      </c>
      <c r="L48" s="47" t="str">
        <f t="shared" si="7"/>
        <v/>
      </c>
      <c r="M48" s="47" t="str">
        <f t="shared" si="8"/>
        <v/>
      </c>
      <c r="N48" s="22"/>
      <c r="O48" s="45"/>
    </row>
    <row r="49" ht="14.25" customHeight="1" spans="1:15">
      <c r="A49" s="5"/>
      <c r="C49" s="16"/>
      <c r="D49" s="32">
        <v>4</v>
      </c>
      <c r="E49" s="33" t="s">
        <v>524</v>
      </c>
      <c r="F49" s="30"/>
      <c r="G49" s="31" t="str">
        <f t="shared" si="4"/>
        <v/>
      </c>
      <c r="H49" s="30"/>
      <c r="I49" s="31" t="str">
        <f t="shared" si="5"/>
        <v/>
      </c>
      <c r="J49" s="30"/>
      <c r="K49" s="31" t="str">
        <f t="shared" si="6"/>
        <v/>
      </c>
      <c r="L49" s="47" t="str">
        <f t="shared" si="7"/>
        <v/>
      </c>
      <c r="M49" s="47" t="str">
        <f t="shared" si="8"/>
        <v/>
      </c>
      <c r="N49" s="22"/>
      <c r="O49" s="45"/>
    </row>
    <row r="50" ht="14.25" customHeight="1" spans="1:15">
      <c r="A50" s="5"/>
      <c r="C50" s="16"/>
      <c r="D50" s="33"/>
      <c r="E50" s="33"/>
      <c r="F50" s="36"/>
      <c r="G50" s="36"/>
      <c r="H50" s="36"/>
      <c r="I50" s="36"/>
      <c r="J50" s="36"/>
      <c r="K50" s="49" t="s">
        <v>243</v>
      </c>
      <c r="L50" s="50"/>
      <c r="M50" s="51">
        <f>SUM($M46:$M49)</f>
        <v>0</v>
      </c>
      <c r="N50" s="26"/>
      <c r="O50" s="45"/>
    </row>
    <row r="51" ht="14.25" customHeight="1" spans="1:15">
      <c r="A51" s="5"/>
      <c r="C51" s="37"/>
      <c r="D51" s="38"/>
      <c r="E51" s="38"/>
      <c r="F51" s="39"/>
      <c r="G51" s="39"/>
      <c r="H51" s="39"/>
      <c r="I51" s="39"/>
      <c r="J51" s="39"/>
      <c r="K51" s="39"/>
      <c r="L51" s="38"/>
      <c r="M51" s="52"/>
      <c r="N51" s="38"/>
      <c r="O51" s="53"/>
    </row>
    <row r="52" ht="15.75" customHeight="1" spans="1:1">
      <c r="A52" s="5"/>
    </row>
    <row r="53" ht="18" customHeight="1" spans="1:15">
      <c r="A53" s="5"/>
      <c r="C53" s="10" t="s">
        <v>525</v>
      </c>
      <c r="D53" s="11"/>
      <c r="E53" s="11"/>
      <c r="F53" s="12"/>
      <c r="G53" s="12"/>
      <c r="H53" s="12"/>
      <c r="I53" s="12"/>
      <c r="J53" s="12"/>
      <c r="K53" s="12"/>
      <c r="L53" s="11"/>
      <c r="M53" s="11"/>
      <c r="N53" s="11"/>
      <c r="O53" s="44"/>
    </row>
    <row r="54" ht="14.25" customHeight="1" spans="1:15">
      <c r="A54" s="5"/>
      <c r="C54" s="13"/>
      <c r="D54" s="14"/>
      <c r="E54" s="14"/>
      <c r="F54" s="15"/>
      <c r="G54" s="15"/>
      <c r="H54" s="15"/>
      <c r="I54" s="15"/>
      <c r="J54" s="15"/>
      <c r="K54" s="15"/>
      <c r="L54" s="14"/>
      <c r="M54" s="14"/>
      <c r="N54" s="14"/>
      <c r="O54" s="45"/>
    </row>
    <row r="55" ht="14.25" customHeight="1" spans="1:15">
      <c r="A55" s="5"/>
      <c r="C55" s="16"/>
      <c r="D55" s="17" t="s">
        <v>10</v>
      </c>
      <c r="E55" s="835" t="s">
        <v>280</v>
      </c>
      <c r="F55" s="836" t="s">
        <v>273</v>
      </c>
      <c r="G55" s="20"/>
      <c r="H55" s="20"/>
      <c r="I55" s="20"/>
      <c r="J55" s="20"/>
      <c r="K55" s="46"/>
      <c r="L55" s="18" t="s">
        <v>227</v>
      </c>
      <c r="M55" s="18" t="s">
        <v>228</v>
      </c>
      <c r="N55" s="18" t="s">
        <v>267</v>
      </c>
      <c r="O55" s="45"/>
    </row>
    <row r="56" ht="14.25" customHeight="1" spans="1:15">
      <c r="A56" s="5"/>
      <c r="C56" s="16"/>
      <c r="D56" s="21"/>
      <c r="E56" s="22"/>
      <c r="F56" s="19">
        <v>1</v>
      </c>
      <c r="G56" s="23"/>
      <c r="H56" s="24">
        <v>2</v>
      </c>
      <c r="I56" s="23"/>
      <c r="J56" s="24">
        <v>3</v>
      </c>
      <c r="K56" s="23"/>
      <c r="L56" s="22"/>
      <c r="M56" s="22"/>
      <c r="N56" s="22"/>
      <c r="O56" s="45"/>
    </row>
    <row r="57" ht="14.25" customHeight="1" spans="1:15">
      <c r="A57" s="5"/>
      <c r="C57" s="16"/>
      <c r="D57" s="25"/>
      <c r="E57" s="26"/>
      <c r="F57" s="27" t="s">
        <v>230</v>
      </c>
      <c r="G57" s="27" t="s">
        <v>231</v>
      </c>
      <c r="H57" s="27" t="s">
        <v>230</v>
      </c>
      <c r="I57" s="27" t="s">
        <v>231</v>
      </c>
      <c r="J57" s="27" t="s">
        <v>230</v>
      </c>
      <c r="K57" s="27" t="s">
        <v>231</v>
      </c>
      <c r="L57" s="26"/>
      <c r="M57" s="26"/>
      <c r="N57" s="26"/>
      <c r="O57" s="45"/>
    </row>
    <row r="58" ht="14" customHeight="1" spans="1:15">
      <c r="A58" s="5"/>
      <c r="C58" s="16"/>
      <c r="D58" s="28">
        <v>1</v>
      </c>
      <c r="E58" s="40" t="s">
        <v>526</v>
      </c>
      <c r="F58" s="30"/>
      <c r="G58" s="31" t="str">
        <f t="shared" ref="G58:G66" si="9">IF(F58="Tidak Ada","1",IF(F58="Ada","4",""))</f>
        <v/>
      </c>
      <c r="H58" s="30"/>
      <c r="I58" s="31" t="str">
        <f t="shared" ref="I58:I66" si="10">IF(H58="Tidak Ada","1",IF(H58="Ada","4",""))</f>
        <v/>
      </c>
      <c r="J58" s="30"/>
      <c r="K58" s="31" t="str">
        <f t="shared" ref="K58:K66" si="11">IF(J58="Tidak Ada","1",IF(J58="Ada","4",""))</f>
        <v/>
      </c>
      <c r="L58" s="47" t="str">
        <f t="shared" ref="L58:L66" si="12">IFERROR(SUM($G58+$I58+$K58),"")</f>
        <v/>
      </c>
      <c r="M58" s="47" t="str">
        <f t="shared" ref="M58:M66" si="13">IFERROR(SUM($L58/3),"")</f>
        <v/>
      </c>
      <c r="N58" s="48" t="s">
        <v>527</v>
      </c>
      <c r="O58" s="45"/>
    </row>
    <row r="59" ht="14" customHeight="1" spans="1:15">
      <c r="A59" s="5"/>
      <c r="C59" s="16"/>
      <c r="D59" s="32">
        <v>2</v>
      </c>
      <c r="E59" s="43" t="s">
        <v>528</v>
      </c>
      <c r="F59" s="30"/>
      <c r="G59" s="31" t="str">
        <f t="shared" si="9"/>
        <v/>
      </c>
      <c r="H59" s="30"/>
      <c r="I59" s="31" t="str">
        <f t="shared" si="10"/>
        <v/>
      </c>
      <c r="J59" s="30"/>
      <c r="K59" s="31" t="str">
        <f t="shared" si="11"/>
        <v/>
      </c>
      <c r="L59" s="47" t="str">
        <f t="shared" si="12"/>
        <v/>
      </c>
      <c r="M59" s="47" t="str">
        <f t="shared" si="13"/>
        <v/>
      </c>
      <c r="N59" s="54"/>
      <c r="O59" s="45"/>
    </row>
    <row r="60" ht="14" customHeight="1" spans="1:15">
      <c r="A60" s="5"/>
      <c r="C60" s="16"/>
      <c r="D60" s="32">
        <v>3</v>
      </c>
      <c r="E60" s="42" t="s">
        <v>529</v>
      </c>
      <c r="F60" s="30"/>
      <c r="G60" s="31" t="str">
        <f t="shared" si="9"/>
        <v/>
      </c>
      <c r="H60" s="30"/>
      <c r="I60" s="31" t="str">
        <f t="shared" si="10"/>
        <v/>
      </c>
      <c r="J60" s="30"/>
      <c r="K60" s="31" t="str">
        <f t="shared" si="11"/>
        <v/>
      </c>
      <c r="L60" s="47" t="str">
        <f t="shared" si="12"/>
        <v/>
      </c>
      <c r="M60" s="47" t="str">
        <f t="shared" si="13"/>
        <v/>
      </c>
      <c r="N60" s="54"/>
      <c r="O60" s="45"/>
    </row>
    <row r="61" ht="14" customHeight="1" spans="1:15">
      <c r="A61" s="5"/>
      <c r="C61" s="16"/>
      <c r="D61" s="32">
        <v>4</v>
      </c>
      <c r="E61" s="42" t="s">
        <v>530</v>
      </c>
      <c r="F61" s="30"/>
      <c r="G61" s="31" t="str">
        <f t="shared" si="9"/>
        <v/>
      </c>
      <c r="H61" s="30"/>
      <c r="I61" s="31" t="str">
        <f t="shared" si="10"/>
        <v/>
      </c>
      <c r="J61" s="30"/>
      <c r="K61" s="31" t="str">
        <f t="shared" si="11"/>
        <v/>
      </c>
      <c r="L61" s="47" t="str">
        <f t="shared" si="12"/>
        <v/>
      </c>
      <c r="M61" s="47" t="str">
        <f t="shared" si="13"/>
        <v/>
      </c>
      <c r="N61" s="54"/>
      <c r="O61" s="45"/>
    </row>
    <row r="62" ht="14" customHeight="1" spans="1:15">
      <c r="A62" s="5"/>
      <c r="C62" s="16"/>
      <c r="D62" s="32">
        <v>5</v>
      </c>
      <c r="E62" s="42" t="s">
        <v>531</v>
      </c>
      <c r="F62" s="30"/>
      <c r="G62" s="31" t="str">
        <f t="shared" si="9"/>
        <v/>
      </c>
      <c r="H62" s="30"/>
      <c r="I62" s="31" t="str">
        <f t="shared" si="10"/>
        <v/>
      </c>
      <c r="J62" s="30"/>
      <c r="K62" s="31" t="str">
        <f t="shared" si="11"/>
        <v/>
      </c>
      <c r="L62" s="47" t="str">
        <f t="shared" si="12"/>
        <v/>
      </c>
      <c r="M62" s="47" t="str">
        <f t="shared" si="13"/>
        <v/>
      </c>
      <c r="N62" s="54"/>
      <c r="O62" s="45"/>
    </row>
    <row r="63" ht="14" customHeight="1" spans="1:15">
      <c r="A63" s="5"/>
      <c r="C63" s="16"/>
      <c r="D63" s="32">
        <v>6</v>
      </c>
      <c r="E63" s="42" t="s">
        <v>532</v>
      </c>
      <c r="F63" s="30"/>
      <c r="G63" s="31" t="str">
        <f t="shared" si="9"/>
        <v/>
      </c>
      <c r="H63" s="30"/>
      <c r="I63" s="31" t="str">
        <f t="shared" si="10"/>
        <v/>
      </c>
      <c r="J63" s="30"/>
      <c r="K63" s="31" t="str">
        <f t="shared" si="11"/>
        <v/>
      </c>
      <c r="L63" s="47" t="str">
        <f t="shared" si="12"/>
        <v/>
      </c>
      <c r="M63" s="47" t="str">
        <f t="shared" si="13"/>
        <v/>
      </c>
      <c r="N63" s="54"/>
      <c r="O63" s="45"/>
    </row>
    <row r="64" ht="14" spans="1:15">
      <c r="A64" s="5"/>
      <c r="C64" s="16"/>
      <c r="D64" s="32">
        <v>7</v>
      </c>
      <c r="E64" s="42" t="s">
        <v>533</v>
      </c>
      <c r="F64" s="30"/>
      <c r="G64" s="31" t="str">
        <f t="shared" si="9"/>
        <v/>
      </c>
      <c r="H64" s="30"/>
      <c r="I64" s="31" t="str">
        <f t="shared" si="10"/>
        <v/>
      </c>
      <c r="J64" s="30"/>
      <c r="K64" s="31" t="str">
        <f t="shared" si="11"/>
        <v/>
      </c>
      <c r="L64" s="47" t="str">
        <f t="shared" si="12"/>
        <v/>
      </c>
      <c r="M64" s="47" t="str">
        <f t="shared" si="13"/>
        <v/>
      </c>
      <c r="N64" s="54"/>
      <c r="O64" s="45"/>
    </row>
    <row r="65" ht="28" spans="1:15">
      <c r="A65" s="5"/>
      <c r="C65" s="16"/>
      <c r="D65" s="32">
        <v>8</v>
      </c>
      <c r="E65" s="42" t="s">
        <v>534</v>
      </c>
      <c r="F65" s="30"/>
      <c r="G65" s="31" t="str">
        <f t="shared" si="9"/>
        <v/>
      </c>
      <c r="H65" s="30"/>
      <c r="I65" s="31" t="str">
        <f t="shared" si="10"/>
        <v/>
      </c>
      <c r="J65" s="30"/>
      <c r="K65" s="31" t="str">
        <f t="shared" si="11"/>
        <v/>
      </c>
      <c r="L65" s="47" t="str">
        <f t="shared" si="12"/>
        <v/>
      </c>
      <c r="M65" s="47" t="str">
        <f t="shared" si="13"/>
        <v/>
      </c>
      <c r="N65" s="54"/>
      <c r="O65" s="45"/>
    </row>
    <row r="66" ht="14" customHeight="1" spans="1:15">
      <c r="A66" s="5"/>
      <c r="C66" s="16"/>
      <c r="D66" s="32">
        <v>9</v>
      </c>
      <c r="E66" s="42" t="s">
        <v>535</v>
      </c>
      <c r="F66" s="30"/>
      <c r="G66" s="31" t="str">
        <f t="shared" si="9"/>
        <v/>
      </c>
      <c r="H66" s="30"/>
      <c r="I66" s="31" t="str">
        <f t="shared" si="10"/>
        <v/>
      </c>
      <c r="J66" s="30"/>
      <c r="K66" s="31" t="str">
        <f t="shared" si="11"/>
        <v/>
      </c>
      <c r="L66" s="47" t="str">
        <f t="shared" si="12"/>
        <v/>
      </c>
      <c r="M66" s="47" t="str">
        <f t="shared" si="13"/>
        <v/>
      </c>
      <c r="N66" s="54"/>
      <c r="O66" s="45"/>
    </row>
    <row r="67" ht="14" customHeight="1" spans="1:15">
      <c r="A67" s="5"/>
      <c r="C67" s="16"/>
      <c r="D67" s="33"/>
      <c r="E67" s="33"/>
      <c r="F67" s="36"/>
      <c r="G67" s="36"/>
      <c r="H67" s="36"/>
      <c r="I67" s="36"/>
      <c r="J67" s="36"/>
      <c r="K67" s="49" t="s">
        <v>243</v>
      </c>
      <c r="L67" s="50"/>
      <c r="M67" s="51">
        <f>SUM($M58:$M66)</f>
        <v>0</v>
      </c>
      <c r="N67" s="56"/>
      <c r="O67" s="45"/>
    </row>
    <row r="68" ht="14.25" customHeight="1" spans="1:15">
      <c r="A68" s="5"/>
      <c r="C68" s="37"/>
      <c r="D68" s="33"/>
      <c r="E68" s="33"/>
      <c r="F68" s="36"/>
      <c r="G68" s="36"/>
      <c r="H68" s="36"/>
      <c r="I68" s="36"/>
      <c r="J68" s="36"/>
      <c r="K68" s="36"/>
      <c r="L68" s="33"/>
      <c r="M68" s="57"/>
      <c r="N68" s="33"/>
      <c r="O68" s="53"/>
    </row>
    <row r="69" ht="15.75" customHeight="1" spans="1:13">
      <c r="A69" s="5"/>
      <c r="M69" s="58"/>
    </row>
    <row r="70" ht="14.25" customHeight="1" spans="1:1">
      <c r="A70" s="5"/>
    </row>
    <row r="71" ht="14.25" customHeight="1" spans="1:1">
      <c r="A71" s="5"/>
    </row>
    <row r="72" ht="14.25" customHeight="1" spans="1:1">
      <c r="A72" s="5"/>
    </row>
    <row r="73" ht="14.25" customHeight="1" spans="1:1">
      <c r="A73" s="5"/>
    </row>
    <row r="74" ht="14.25" customHeight="1" spans="1:1">
      <c r="A74" s="5"/>
    </row>
    <row r="75" ht="14.25" customHeight="1" spans="1:1">
      <c r="A75" s="5"/>
    </row>
    <row r="76" ht="14.25" customHeight="1" spans="1:1">
      <c r="A76" s="5"/>
    </row>
    <row r="77" ht="14.25" customHeight="1" spans="1:1">
      <c r="A77" s="5"/>
    </row>
    <row r="78" ht="14.25" customHeight="1" spans="1:1">
      <c r="A78" s="5"/>
    </row>
    <row r="79" ht="14.25" customHeight="1" spans="1:1">
      <c r="A79" s="5"/>
    </row>
    <row r="80" ht="14.25" customHeight="1" spans="1:1">
      <c r="A80" s="5"/>
    </row>
    <row r="81" ht="14.25" customHeight="1" spans="1:1">
      <c r="A81" s="5"/>
    </row>
    <row r="82" ht="14.25" customHeight="1" spans="1:1">
      <c r="A82" s="5"/>
    </row>
    <row r="83" ht="14.25" customHeight="1" spans="1:1">
      <c r="A83" s="5"/>
    </row>
    <row r="84" ht="14.25" customHeight="1" spans="1:1">
      <c r="A84" s="5"/>
    </row>
    <row r="85" ht="14.25" customHeight="1" spans="1:1">
      <c r="A85" s="5"/>
    </row>
    <row r="86" ht="14.25" customHeight="1" spans="1:1">
      <c r="A86" s="5"/>
    </row>
    <row r="87" ht="14.25" customHeight="1" spans="1:1">
      <c r="A87" s="5"/>
    </row>
    <row r="88" ht="14.25" customHeight="1" spans="1:1">
      <c r="A88" s="5"/>
    </row>
    <row r="89" ht="14.25" customHeight="1" spans="1:1">
      <c r="A89" s="5"/>
    </row>
    <row r="90" ht="14.25" customHeight="1" spans="1:1">
      <c r="A90" s="5"/>
    </row>
    <row r="91" ht="14.25" customHeight="1" spans="1:1">
      <c r="A91" s="5"/>
    </row>
    <row r="92" ht="14.25" customHeight="1" spans="1:1">
      <c r="A92" s="5"/>
    </row>
    <row r="93" ht="14.25" customHeight="1" spans="1:1">
      <c r="A93" s="5"/>
    </row>
    <row r="94" ht="14.25" customHeight="1" spans="1:1">
      <c r="A94" s="5"/>
    </row>
    <row r="95" ht="14.25" customHeight="1" spans="1:1">
      <c r="A95" s="5"/>
    </row>
    <row r="96" ht="14.25" customHeight="1" spans="1:1">
      <c r="A96" s="5"/>
    </row>
    <row r="97" ht="14.25" customHeight="1" spans="1:1">
      <c r="A97" s="5"/>
    </row>
    <row r="98" ht="14.25" customHeight="1" spans="1:1">
      <c r="A98" s="5"/>
    </row>
    <row r="99" ht="14.25" customHeight="1" spans="1:1">
      <c r="A99" s="5"/>
    </row>
    <row r="100" ht="14.25" customHeight="1" spans="1:1">
      <c r="A100" s="5"/>
    </row>
    <row r="101" ht="14.25" customHeight="1" spans="1:1">
      <c r="A101" s="5"/>
    </row>
    <row r="102" ht="14.25" customHeight="1" spans="1:1">
      <c r="A102" s="5"/>
    </row>
    <row r="103" ht="14.25" customHeight="1" spans="1:1">
      <c r="A103" s="5"/>
    </row>
    <row r="104" ht="14.25" customHeight="1" spans="1:1">
      <c r="A104" s="5"/>
    </row>
    <row r="105" ht="14.25" customHeight="1" spans="1:1">
      <c r="A105" s="5"/>
    </row>
    <row r="106" ht="14.25" customHeight="1" spans="1:1">
      <c r="A106" s="5"/>
    </row>
    <row r="107" ht="14.25" customHeight="1" spans="1:1">
      <c r="A107" s="5"/>
    </row>
    <row r="108" ht="14.25" customHeight="1" spans="1:1">
      <c r="A108" s="5"/>
    </row>
    <row r="109" ht="14.25" customHeight="1" spans="1:1">
      <c r="A109" s="5"/>
    </row>
    <row r="110" ht="14.25" customHeight="1" spans="1:1">
      <c r="A110" s="5"/>
    </row>
    <row r="111" ht="14.25" customHeight="1" spans="1:1">
      <c r="A111" s="5"/>
    </row>
    <row r="112" ht="14.25" customHeight="1" spans="1:1">
      <c r="A112" s="5"/>
    </row>
    <row r="113" ht="14.25" customHeight="1" spans="1:1">
      <c r="A113" s="5"/>
    </row>
    <row r="114" ht="14.25" customHeight="1" spans="1:1">
      <c r="A114" s="5"/>
    </row>
    <row r="115" ht="14.25" customHeight="1" spans="1:1">
      <c r="A115" s="5"/>
    </row>
    <row r="116" ht="14.25" customHeight="1" spans="1:1">
      <c r="A116" s="5"/>
    </row>
    <row r="117" ht="14.25" customHeight="1" spans="1:1">
      <c r="A117" s="5"/>
    </row>
    <row r="118" ht="14.25" customHeight="1" spans="1:1">
      <c r="A118" s="5"/>
    </row>
    <row r="119" ht="14.25" customHeight="1" spans="1:1">
      <c r="A119" s="5"/>
    </row>
    <row r="120" ht="14.25" customHeight="1" spans="1:1">
      <c r="A120" s="5"/>
    </row>
    <row r="121" ht="14.25" customHeight="1" spans="1:1">
      <c r="A121" s="5"/>
    </row>
    <row r="122" ht="14.25" customHeight="1" spans="1:1">
      <c r="A122" s="5"/>
    </row>
    <row r="123" ht="14.25" customHeight="1" spans="1:1">
      <c r="A123" s="5"/>
    </row>
    <row r="124" ht="14.25" customHeight="1" spans="1:1">
      <c r="A124" s="5"/>
    </row>
    <row r="125" ht="14.25" customHeight="1" spans="1:1">
      <c r="A125" s="5"/>
    </row>
    <row r="126" ht="14.25" customHeight="1" spans="1:1">
      <c r="A126" s="5"/>
    </row>
    <row r="127" ht="14.25" customHeight="1" spans="1:1">
      <c r="A127" s="5"/>
    </row>
    <row r="128" ht="14.25" customHeight="1" spans="1:1">
      <c r="A128" s="5"/>
    </row>
    <row r="129" ht="14.25" customHeight="1" spans="1:1">
      <c r="A129" s="5"/>
    </row>
    <row r="130" ht="14.25" customHeight="1" spans="1:1">
      <c r="A130" s="5"/>
    </row>
    <row r="131" ht="14.25" customHeight="1" spans="1:1">
      <c r="A131" s="5"/>
    </row>
    <row r="132" ht="14.25" customHeight="1" spans="1:1">
      <c r="A132" s="5"/>
    </row>
    <row r="133" ht="14.25" customHeight="1" spans="1:1">
      <c r="A133" s="5"/>
    </row>
    <row r="134" ht="14.25" customHeight="1" spans="1:1">
      <c r="A134" s="5"/>
    </row>
    <row r="135" ht="14.25" customHeight="1" spans="1:1">
      <c r="A135" s="5"/>
    </row>
    <row r="136" ht="14.25" customHeight="1" spans="1:1">
      <c r="A136" s="5"/>
    </row>
    <row r="137" ht="14.25" customHeight="1" spans="1:1">
      <c r="A137" s="5"/>
    </row>
    <row r="138" ht="14.25" customHeight="1" spans="1:1">
      <c r="A138" s="5"/>
    </row>
    <row r="139" ht="14.25" customHeight="1" spans="1:1">
      <c r="A139" s="5"/>
    </row>
    <row r="140" ht="14.25" customHeight="1" spans="1:1">
      <c r="A140" s="5"/>
    </row>
    <row r="141" ht="14.25" customHeight="1" spans="1:1">
      <c r="A141" s="5"/>
    </row>
    <row r="142" ht="14.25" customHeight="1" spans="1:1">
      <c r="A142" s="5"/>
    </row>
    <row r="143" ht="14.25" customHeight="1" spans="1:1">
      <c r="A143" s="5"/>
    </row>
    <row r="144" ht="14.25" customHeight="1" spans="1:1">
      <c r="A144" s="5"/>
    </row>
    <row r="145" ht="14.25" customHeight="1" spans="1:1">
      <c r="A145" s="5"/>
    </row>
    <row r="146" ht="14.25" customHeight="1" spans="1:1">
      <c r="A146" s="5"/>
    </row>
    <row r="147" ht="14.25" customHeight="1" spans="1:1">
      <c r="A147" s="5"/>
    </row>
    <row r="148" ht="14.25" customHeight="1" spans="1:1">
      <c r="A148" s="5"/>
    </row>
    <row r="149" ht="14.25" customHeight="1" spans="1:1">
      <c r="A149" s="5"/>
    </row>
    <row r="150" ht="14.25" customHeight="1" spans="1:1">
      <c r="A150" s="5"/>
    </row>
    <row r="151" ht="14.25" customHeight="1" spans="1:1">
      <c r="A151" s="5"/>
    </row>
    <row r="152" ht="14.25" customHeight="1" spans="1:1">
      <c r="A152" s="5"/>
    </row>
    <row r="153" ht="14.25" customHeight="1" spans="1:1">
      <c r="A153" s="5"/>
    </row>
    <row r="154" ht="14.25" customHeight="1" spans="1:1">
      <c r="A154" s="5"/>
    </row>
    <row r="155" ht="14.25" customHeight="1" spans="1:1">
      <c r="A155" s="5"/>
    </row>
    <row r="156" ht="14.25" customHeight="1" spans="1:1">
      <c r="A156" s="5"/>
    </row>
    <row r="157" ht="14.25" customHeight="1" spans="1:1">
      <c r="A157" s="5"/>
    </row>
    <row r="158" ht="14.25" customHeight="1" spans="1:1">
      <c r="A158" s="5"/>
    </row>
    <row r="159" ht="14.25" customHeight="1" spans="1:1">
      <c r="A159" s="5"/>
    </row>
    <row r="160" ht="14.25" customHeight="1" spans="1:1">
      <c r="A160" s="5"/>
    </row>
    <row r="161" ht="14.25" customHeight="1" spans="1:1">
      <c r="A161" s="5"/>
    </row>
    <row r="162" ht="14.25" customHeight="1" spans="1:1">
      <c r="A162" s="5"/>
    </row>
    <row r="163" ht="14.25" customHeight="1" spans="1:1">
      <c r="A163" s="5"/>
    </row>
    <row r="164" ht="14.25" customHeight="1" spans="1:1">
      <c r="A164" s="5"/>
    </row>
    <row r="165" ht="14.25" customHeight="1" spans="1:1">
      <c r="A165" s="5"/>
    </row>
    <row r="166" ht="14.25" customHeight="1" spans="1:1">
      <c r="A166" s="5"/>
    </row>
    <row r="167" ht="14.25" customHeight="1" spans="1:1">
      <c r="A167" s="5"/>
    </row>
    <row r="168" ht="14.25" customHeight="1" spans="1:1">
      <c r="A168" s="5"/>
    </row>
    <row r="169" ht="14.25" customHeight="1" spans="1:1">
      <c r="A169" s="5"/>
    </row>
    <row r="170" ht="14.25" customHeight="1" spans="1:1">
      <c r="A170" s="5"/>
    </row>
    <row r="171" ht="14.25" customHeight="1" spans="1:1">
      <c r="A171" s="5"/>
    </row>
    <row r="172" ht="14.25" customHeight="1" spans="1:1">
      <c r="A172" s="5"/>
    </row>
    <row r="173" ht="14.25" customHeight="1" spans="1:1">
      <c r="A173" s="5"/>
    </row>
    <row r="174" ht="14.25" customHeight="1" spans="1:1">
      <c r="A174" s="5"/>
    </row>
    <row r="175" ht="14.25" customHeight="1" spans="1:1">
      <c r="A175" s="5"/>
    </row>
    <row r="176" ht="14.25" customHeight="1" spans="1:1">
      <c r="A176" s="5"/>
    </row>
    <row r="177" ht="14.25" customHeight="1" spans="1:1">
      <c r="A177" s="5"/>
    </row>
    <row r="178" ht="14.25" customHeight="1" spans="1:1">
      <c r="A178" s="5"/>
    </row>
    <row r="179" ht="14.25" customHeight="1" spans="1:1">
      <c r="A179" s="5"/>
    </row>
    <row r="180" ht="14.25" customHeight="1" spans="1:1">
      <c r="A180" s="5"/>
    </row>
    <row r="181" ht="14.25" customHeight="1" spans="1:1">
      <c r="A181" s="5"/>
    </row>
    <row r="182" ht="14.25" customHeight="1" spans="1:1">
      <c r="A182" s="5"/>
    </row>
    <row r="183" ht="14.25" customHeight="1" spans="1:1">
      <c r="A183" s="5"/>
    </row>
    <row r="184" ht="14.25" customHeight="1" spans="1:1">
      <c r="A184" s="5"/>
    </row>
    <row r="185" ht="14.25" customHeight="1" spans="1:1">
      <c r="A185" s="5"/>
    </row>
    <row r="186" ht="14.25" customHeight="1" spans="1:1">
      <c r="A186" s="5"/>
    </row>
    <row r="187" ht="14.25" customHeight="1" spans="1:1">
      <c r="A187" s="5"/>
    </row>
    <row r="188" ht="14.25" customHeight="1" spans="1:1">
      <c r="A188" s="5"/>
    </row>
    <row r="189" ht="14.25" customHeight="1" spans="1:1">
      <c r="A189" s="5"/>
    </row>
    <row r="190" ht="14.25" customHeight="1" spans="1:1">
      <c r="A190" s="5"/>
    </row>
    <row r="191" ht="14.25" customHeight="1" spans="1:1">
      <c r="A191" s="5"/>
    </row>
    <row r="192" ht="14.25" customHeight="1" spans="1:1">
      <c r="A192" s="5"/>
    </row>
    <row r="193" ht="14.25" customHeight="1" spans="1:1">
      <c r="A193" s="5"/>
    </row>
    <row r="194" ht="14.25" customHeight="1" spans="1:1">
      <c r="A194" s="5"/>
    </row>
    <row r="195" ht="14.25" customHeight="1" spans="1:1">
      <c r="A195" s="5"/>
    </row>
    <row r="196" ht="14.25" customHeight="1" spans="1:1">
      <c r="A196" s="5"/>
    </row>
    <row r="197" ht="14.25" customHeight="1" spans="1:1">
      <c r="A197" s="5"/>
    </row>
    <row r="198" ht="14.25" customHeight="1" spans="1:1">
      <c r="A198" s="5"/>
    </row>
    <row r="199" ht="14.25" customHeight="1" spans="1:1">
      <c r="A199" s="5"/>
    </row>
    <row r="200" ht="14.25" customHeight="1" spans="1:1">
      <c r="A200" s="5"/>
    </row>
    <row r="201" ht="14.25" customHeight="1" spans="1:1">
      <c r="A201" s="5"/>
    </row>
    <row r="202" ht="14.25" customHeight="1" spans="1:1">
      <c r="A202" s="5"/>
    </row>
    <row r="203" ht="15.75" customHeight="1" spans="1:1">
      <c r="A203" s="5"/>
    </row>
    <row r="204" ht="15.75" customHeight="1" spans="1:1">
      <c r="A204" s="5"/>
    </row>
    <row r="205" ht="15.75" customHeight="1" spans="1:1">
      <c r="A205" s="5"/>
    </row>
    <row r="206" ht="15.75" customHeight="1" spans="1:1">
      <c r="A206" s="5"/>
    </row>
    <row r="207" ht="15.75" customHeight="1" spans="1:1">
      <c r="A207" s="5"/>
    </row>
    <row r="208" ht="15.75" customHeight="1" spans="1:1">
      <c r="A208" s="5"/>
    </row>
    <row r="209" ht="15.75" customHeight="1" spans="1:1">
      <c r="A209" s="5"/>
    </row>
    <row r="210" ht="15.75" customHeight="1" spans="1:1">
      <c r="A210" s="5"/>
    </row>
    <row r="211" ht="15.75" customHeight="1" spans="1:1">
      <c r="A211" s="5"/>
    </row>
    <row r="212" ht="15.75" customHeight="1" spans="1:1">
      <c r="A212" s="5"/>
    </row>
    <row r="213" ht="15.75" customHeight="1" spans="1:1">
      <c r="A213" s="5"/>
    </row>
    <row r="214" ht="15.75" customHeight="1" spans="1:1">
      <c r="A214" s="5"/>
    </row>
    <row r="215" ht="15.75" customHeight="1" spans="1:1">
      <c r="A215" s="5"/>
    </row>
    <row r="216" ht="15.75" customHeight="1" spans="1:1">
      <c r="A216" s="5"/>
    </row>
    <row r="217" ht="15.75" customHeight="1" spans="1:1">
      <c r="A217" s="5"/>
    </row>
    <row r="218" ht="15.75" customHeight="1" spans="1:1">
      <c r="A218" s="5"/>
    </row>
    <row r="219" ht="15.75" customHeight="1" spans="1:1">
      <c r="A219" s="5"/>
    </row>
    <row r="220" ht="15.75" customHeight="1" spans="1:1">
      <c r="A220" s="5"/>
    </row>
    <row r="221" ht="15.75" customHeight="1" spans="1:1">
      <c r="A221" s="5"/>
    </row>
    <row r="222" ht="15.75" customHeight="1" spans="1:1">
      <c r="A222" s="5"/>
    </row>
    <row r="223" ht="15.75" customHeight="1" spans="1:1">
      <c r="A223" s="5"/>
    </row>
    <row r="224" ht="15.75" customHeight="1" spans="1:1">
      <c r="A224" s="5"/>
    </row>
    <row r="225" ht="15.75" customHeight="1" spans="1:1">
      <c r="A225" s="5"/>
    </row>
    <row r="226" ht="15.75" customHeight="1" spans="1:1">
      <c r="A226" s="5"/>
    </row>
    <row r="227" ht="15.75" customHeight="1" spans="1:1">
      <c r="A227" s="5"/>
    </row>
    <row r="228" ht="15.75" customHeight="1" spans="1:1">
      <c r="A228" s="5"/>
    </row>
    <row r="229" ht="15.75" customHeight="1" spans="1:1">
      <c r="A229" s="5"/>
    </row>
    <row r="230" ht="15.75" customHeight="1" spans="1:1">
      <c r="A230" s="5"/>
    </row>
    <row r="231" ht="15.75" customHeight="1" spans="1:1">
      <c r="A231" s="5"/>
    </row>
    <row r="232" ht="15.75" customHeight="1" spans="1:1">
      <c r="A232" s="5"/>
    </row>
    <row r="233" ht="15.75" customHeight="1" spans="1:1">
      <c r="A233" s="5"/>
    </row>
    <row r="234" ht="15.75" customHeight="1" spans="1:1">
      <c r="A234" s="5"/>
    </row>
    <row r="235" ht="15.75" customHeight="1" spans="1:1">
      <c r="A235" s="5"/>
    </row>
    <row r="236" ht="15.75" customHeight="1" spans="1:1">
      <c r="A236" s="5"/>
    </row>
    <row r="237" ht="15.75" customHeight="1" spans="1:1">
      <c r="A237" s="5"/>
    </row>
    <row r="238" ht="15.75" customHeight="1" spans="1:1">
      <c r="A238" s="5"/>
    </row>
    <row r="239" ht="15.75" customHeight="1" spans="1:1">
      <c r="A239" s="5"/>
    </row>
    <row r="240" ht="15.75" customHeight="1" spans="1:1">
      <c r="A240" s="5"/>
    </row>
    <row r="241" ht="15.75" customHeight="1" spans="1:1">
      <c r="A241" s="5"/>
    </row>
    <row r="242" ht="15.75" customHeight="1" spans="1:1">
      <c r="A242" s="5"/>
    </row>
    <row r="243" ht="15.75" customHeight="1" spans="1:1">
      <c r="A243" s="5"/>
    </row>
    <row r="244" ht="15.75" customHeight="1" spans="1:1">
      <c r="A244" s="5"/>
    </row>
    <row r="245" ht="15.75" customHeight="1" spans="1:1">
      <c r="A245" s="5"/>
    </row>
    <row r="246" ht="15.75" customHeight="1" spans="1:1">
      <c r="A246" s="5"/>
    </row>
    <row r="247" ht="15.75" customHeight="1" spans="1:1">
      <c r="A247" s="5"/>
    </row>
    <row r="248" ht="15.75" customHeight="1" spans="1:1">
      <c r="A248" s="5"/>
    </row>
    <row r="249" ht="15.75" customHeight="1" spans="1:1">
      <c r="A249" s="5"/>
    </row>
    <row r="250" ht="15.75" customHeight="1" spans="1:1">
      <c r="A250" s="5"/>
    </row>
    <row r="251" ht="15.75" customHeight="1" spans="1:1">
      <c r="A251" s="5"/>
    </row>
    <row r="252" ht="15.75" customHeight="1" spans="1:1">
      <c r="A252" s="5"/>
    </row>
    <row r="253" ht="15.75" customHeight="1" spans="1:1">
      <c r="A253" s="5"/>
    </row>
    <row r="254" ht="15.75" customHeight="1" spans="1:1">
      <c r="A254" s="5"/>
    </row>
    <row r="255" ht="15.75" customHeight="1" spans="1:1">
      <c r="A255" s="5"/>
    </row>
    <row r="256" ht="15.75" customHeight="1" spans="1:1">
      <c r="A256" s="5"/>
    </row>
    <row r="257" ht="15.75" customHeight="1" spans="1:1">
      <c r="A257" s="5"/>
    </row>
    <row r="258" ht="15.75" customHeight="1" spans="1:1">
      <c r="A258" s="5"/>
    </row>
    <row r="259" ht="15.75" customHeight="1" spans="1:1">
      <c r="A259" s="5"/>
    </row>
    <row r="260" ht="15.75" customHeight="1" spans="1:1">
      <c r="A260" s="5"/>
    </row>
    <row r="261" ht="15.75" customHeight="1" spans="1:1">
      <c r="A261" s="5"/>
    </row>
    <row r="262" ht="15.75" customHeight="1" spans="1:1">
      <c r="A262" s="5"/>
    </row>
    <row r="263" ht="15.75" customHeight="1" spans="1:1">
      <c r="A263" s="5"/>
    </row>
    <row r="264" ht="15.75" customHeight="1" spans="1:1">
      <c r="A264" s="5"/>
    </row>
    <row r="265" ht="15.75" customHeight="1" spans="1:1">
      <c r="A265" s="5"/>
    </row>
    <row r="266" ht="15.75" customHeight="1" spans="1:1">
      <c r="A266" s="5"/>
    </row>
    <row r="267" ht="15.75" customHeight="1" spans="1:1">
      <c r="A267" s="5"/>
    </row>
    <row r="268" ht="15.75" customHeight="1" spans="1:1">
      <c r="A268" s="5"/>
    </row>
    <row r="269" ht="15.75" customHeight="1" spans="1:1">
      <c r="A269" s="5"/>
    </row>
    <row r="270" ht="15.75" customHeight="1" spans="1:1">
      <c r="A270" s="5"/>
    </row>
    <row r="271" ht="15.75" customHeight="1" spans="1:1">
      <c r="A271" s="5"/>
    </row>
    <row r="272" ht="15.75" customHeight="1" spans="1:1">
      <c r="A272" s="5"/>
    </row>
    <row r="273" ht="15.75" customHeight="1" spans="1:1">
      <c r="A273" s="5"/>
    </row>
    <row r="274" ht="15.75" customHeight="1" spans="1:1">
      <c r="A274" s="5"/>
    </row>
    <row r="275" ht="15.75" customHeight="1" spans="1:1">
      <c r="A275" s="5"/>
    </row>
    <row r="276" ht="15.75" customHeight="1" spans="1:1">
      <c r="A276" s="5"/>
    </row>
    <row r="277" ht="15.75" customHeight="1" spans="1:1">
      <c r="A277" s="5"/>
    </row>
    <row r="278" ht="15.75" customHeight="1" spans="1:1">
      <c r="A278" s="5"/>
    </row>
    <row r="279" ht="15.75" customHeight="1" spans="1:1">
      <c r="A279" s="5"/>
    </row>
    <row r="280" ht="15.75" customHeight="1" spans="1:1">
      <c r="A280" s="5"/>
    </row>
    <row r="281" ht="15.75" customHeight="1" spans="1:1">
      <c r="A281" s="5"/>
    </row>
    <row r="282" ht="15.75" customHeight="1" spans="1:1">
      <c r="A282" s="5"/>
    </row>
    <row r="283" ht="15.75" customHeight="1" spans="1:1">
      <c r="A283" s="5"/>
    </row>
    <row r="284" ht="15.75" customHeight="1" spans="1:1">
      <c r="A284" s="5"/>
    </row>
    <row r="285" ht="15.75" customHeight="1" spans="1:1">
      <c r="A285" s="5"/>
    </row>
    <row r="286" ht="15.75" customHeight="1" spans="1:1">
      <c r="A286" s="5"/>
    </row>
    <row r="287" ht="15.75" customHeight="1" spans="1:1">
      <c r="A287" s="5"/>
    </row>
    <row r="288" ht="15.75" customHeight="1" spans="1:1">
      <c r="A288" s="5"/>
    </row>
    <row r="289" ht="15.75" customHeight="1" spans="1:1">
      <c r="A289" s="5"/>
    </row>
    <row r="290" ht="15.75" customHeight="1" spans="1:1">
      <c r="A290" s="5"/>
    </row>
    <row r="291" ht="15.75" customHeight="1" spans="1:1">
      <c r="A291" s="5"/>
    </row>
    <row r="292" ht="15.75" customHeight="1" spans="1:1">
      <c r="A292" s="5"/>
    </row>
    <row r="293" ht="15.75" customHeight="1" spans="1:1">
      <c r="A293" s="5"/>
    </row>
    <row r="294" ht="15.75" customHeight="1" spans="1:1">
      <c r="A294" s="5"/>
    </row>
    <row r="295" ht="15.75" customHeight="1" spans="1:1">
      <c r="A295" s="5"/>
    </row>
    <row r="296" ht="15.75" customHeight="1" spans="1:1">
      <c r="A296" s="5"/>
    </row>
    <row r="297" ht="15.75" customHeight="1" spans="1:1">
      <c r="A297" s="5"/>
    </row>
    <row r="298" ht="15.75" customHeight="1" spans="1:1">
      <c r="A298" s="5"/>
    </row>
    <row r="299" ht="15.75" customHeight="1" spans="1:1">
      <c r="A299" s="5"/>
    </row>
    <row r="300" ht="15.75" customHeight="1" spans="1:1">
      <c r="A300" s="5"/>
    </row>
    <row r="301" ht="15.75" customHeight="1" spans="1:1">
      <c r="A301" s="5"/>
    </row>
    <row r="302" ht="15.75" customHeight="1" spans="1:1">
      <c r="A302" s="5"/>
    </row>
    <row r="303" ht="15.75" customHeight="1" spans="1:1">
      <c r="A303" s="5"/>
    </row>
    <row r="304" ht="15.75" customHeight="1" spans="1:1">
      <c r="A304" s="5"/>
    </row>
    <row r="305" ht="15.75" customHeight="1" spans="1:1">
      <c r="A305" s="5"/>
    </row>
    <row r="306" ht="15.75" customHeight="1" spans="1:1">
      <c r="A306" s="5"/>
    </row>
    <row r="307" ht="15.75" customHeight="1" spans="1:1">
      <c r="A307" s="5"/>
    </row>
    <row r="308" ht="15.75" customHeight="1" spans="1:1">
      <c r="A308" s="5"/>
    </row>
    <row r="309" ht="15.75" customHeight="1" spans="1:1">
      <c r="A309" s="5"/>
    </row>
    <row r="310" ht="15.75" customHeight="1" spans="1:1">
      <c r="A310" s="5"/>
    </row>
    <row r="311" ht="15.75" customHeight="1" spans="1:1">
      <c r="A311" s="5"/>
    </row>
    <row r="312" ht="15.75" customHeight="1" spans="1:1">
      <c r="A312" s="5"/>
    </row>
    <row r="313" ht="15.75" customHeight="1" spans="1:1">
      <c r="A313" s="5"/>
    </row>
    <row r="314" ht="15.75" customHeight="1" spans="1:1">
      <c r="A314" s="5"/>
    </row>
    <row r="315" ht="15.75" customHeight="1" spans="1:1">
      <c r="A315" s="5"/>
    </row>
    <row r="316" ht="15.75" customHeight="1" spans="1:1">
      <c r="A316" s="5"/>
    </row>
    <row r="317" ht="15.75" customHeight="1" spans="1:1">
      <c r="A317" s="5"/>
    </row>
    <row r="318" ht="15.75" customHeight="1" spans="1:1">
      <c r="A318" s="5"/>
    </row>
    <row r="319" ht="15.75" customHeight="1" spans="1:1">
      <c r="A319" s="5"/>
    </row>
    <row r="320" ht="15.75" customHeight="1" spans="1:1">
      <c r="A320" s="5"/>
    </row>
    <row r="321" ht="15.75" customHeight="1" spans="1:1">
      <c r="A321" s="5"/>
    </row>
    <row r="322" ht="15.75" customHeight="1" spans="1:1">
      <c r="A322" s="5"/>
    </row>
    <row r="323" ht="15.75" customHeight="1" spans="1:1">
      <c r="A323" s="5"/>
    </row>
    <row r="324" ht="15.75" customHeight="1" spans="1:1">
      <c r="A324" s="5"/>
    </row>
    <row r="325" ht="15.75" customHeight="1" spans="1:1">
      <c r="A325" s="5"/>
    </row>
    <row r="326" ht="15.75" customHeight="1" spans="1:1">
      <c r="A326" s="5"/>
    </row>
    <row r="327" ht="15.75" customHeight="1" spans="1:1">
      <c r="A327" s="5"/>
    </row>
    <row r="328" ht="15.75" customHeight="1" spans="1:1">
      <c r="A328" s="5"/>
    </row>
    <row r="329" ht="15.75" customHeight="1" spans="1:1">
      <c r="A329" s="5"/>
    </row>
    <row r="330" ht="15.75" customHeight="1" spans="1:1">
      <c r="A330" s="5"/>
    </row>
    <row r="331" ht="15.75" customHeight="1" spans="1:1">
      <c r="A331" s="5"/>
    </row>
    <row r="332" ht="15.75" customHeight="1" spans="1:1">
      <c r="A332" s="5"/>
    </row>
    <row r="333" ht="15.75" customHeight="1" spans="1:1">
      <c r="A333" s="5"/>
    </row>
    <row r="334" ht="15.75" customHeight="1" spans="1:1">
      <c r="A334" s="5"/>
    </row>
    <row r="335" ht="15.75" customHeight="1" spans="1:1">
      <c r="A335" s="5"/>
    </row>
    <row r="336" ht="15.75" customHeight="1" spans="1:1">
      <c r="A336" s="5"/>
    </row>
    <row r="337" ht="15.75" customHeight="1" spans="1:1">
      <c r="A337" s="5"/>
    </row>
    <row r="338" ht="15.75" customHeight="1" spans="1:1">
      <c r="A338" s="5"/>
    </row>
    <row r="339" ht="15.75" customHeight="1" spans="1:1">
      <c r="A339" s="5"/>
    </row>
    <row r="340" ht="15.75" customHeight="1" spans="1:1">
      <c r="A340" s="5"/>
    </row>
    <row r="341" ht="15.75" customHeight="1" spans="1:1">
      <c r="A341" s="5"/>
    </row>
    <row r="342" ht="15.75" customHeight="1" spans="1:1">
      <c r="A342" s="5"/>
    </row>
    <row r="343" ht="15.75" customHeight="1" spans="1:1">
      <c r="A343" s="5"/>
    </row>
    <row r="344" ht="15.75" customHeight="1" spans="1:1">
      <c r="A344" s="5"/>
    </row>
    <row r="345" ht="15.75" customHeight="1" spans="1:1">
      <c r="A345" s="5"/>
    </row>
    <row r="346" ht="15.75" customHeight="1" spans="1:1">
      <c r="A346" s="5"/>
    </row>
    <row r="347" ht="15.75" customHeight="1" spans="1:1">
      <c r="A347" s="5"/>
    </row>
    <row r="348" ht="15.75" customHeight="1" spans="1:1">
      <c r="A348" s="5"/>
    </row>
    <row r="349" ht="15.75" customHeight="1" spans="1:1">
      <c r="A349" s="5"/>
    </row>
    <row r="350" ht="15.75" customHeight="1" spans="1:1">
      <c r="A350" s="5"/>
    </row>
    <row r="351" ht="15.75" customHeight="1" spans="1:1">
      <c r="A351" s="5"/>
    </row>
    <row r="352" ht="15.75" customHeight="1" spans="1:1">
      <c r="A352" s="5"/>
    </row>
    <row r="353" ht="15.75" customHeight="1" spans="1:1">
      <c r="A353" s="5"/>
    </row>
    <row r="354" ht="15.75" customHeight="1" spans="1:1">
      <c r="A354" s="5"/>
    </row>
    <row r="355" ht="15.75" customHeight="1" spans="1:1">
      <c r="A355" s="5"/>
    </row>
    <row r="356" ht="15.75" customHeight="1" spans="1:1">
      <c r="A356" s="5"/>
    </row>
    <row r="357" ht="15.75" customHeight="1" spans="1:1">
      <c r="A357" s="5"/>
    </row>
    <row r="358" ht="15.75" customHeight="1" spans="1:1">
      <c r="A358" s="5"/>
    </row>
    <row r="359" ht="15.75" customHeight="1" spans="1:1">
      <c r="A359" s="5"/>
    </row>
    <row r="360" ht="15.75" customHeight="1" spans="1:1">
      <c r="A360" s="5"/>
    </row>
    <row r="361" ht="15.75" customHeight="1" spans="1:1">
      <c r="A361" s="5"/>
    </row>
    <row r="362" ht="15.75" customHeight="1" spans="1:1">
      <c r="A362" s="5"/>
    </row>
    <row r="363" ht="15.75" customHeight="1" spans="1:1">
      <c r="A363" s="5"/>
    </row>
    <row r="364" ht="15.75" customHeight="1" spans="1:1">
      <c r="A364" s="5"/>
    </row>
    <row r="365" ht="15.75" customHeight="1" spans="1:1">
      <c r="A365" s="5"/>
    </row>
    <row r="366" ht="15.75" customHeight="1" spans="1:1">
      <c r="A366" s="5"/>
    </row>
    <row r="367" ht="15.75" customHeight="1" spans="1:1">
      <c r="A367" s="5"/>
    </row>
    <row r="368" ht="15.75" customHeight="1" spans="1:1">
      <c r="A368" s="5"/>
    </row>
    <row r="369" ht="15.75" customHeight="1" spans="1:1">
      <c r="A369" s="5"/>
    </row>
    <row r="370" ht="15.75" customHeight="1" spans="1:1">
      <c r="A370" s="5"/>
    </row>
    <row r="371" ht="15.75" customHeight="1" spans="1:1">
      <c r="A371" s="5"/>
    </row>
    <row r="372" ht="15.75" customHeight="1" spans="1:1">
      <c r="A372" s="5"/>
    </row>
    <row r="373" ht="15.75" customHeight="1" spans="1:1">
      <c r="A373" s="5"/>
    </row>
    <row r="374" ht="15.75" customHeight="1" spans="1:1">
      <c r="A374" s="5"/>
    </row>
    <row r="375" ht="15.75" customHeight="1" spans="1:1">
      <c r="A375" s="5"/>
    </row>
    <row r="376" ht="15.75" customHeight="1" spans="1:1">
      <c r="A376" s="5"/>
    </row>
    <row r="377" ht="15.75" customHeight="1" spans="1:1">
      <c r="A377" s="5"/>
    </row>
    <row r="378" ht="15.75" customHeight="1" spans="1:1">
      <c r="A378" s="5"/>
    </row>
    <row r="379" ht="15.75" customHeight="1" spans="1:1">
      <c r="A379" s="5"/>
    </row>
    <row r="380" ht="15.75" customHeight="1" spans="1:1">
      <c r="A380" s="5"/>
    </row>
    <row r="381" ht="15.75" customHeight="1" spans="1:1">
      <c r="A381" s="5"/>
    </row>
    <row r="382" ht="15.75" customHeight="1" spans="1:1">
      <c r="A382" s="5"/>
    </row>
    <row r="383" ht="15.75" customHeight="1" spans="1:1">
      <c r="A383" s="5"/>
    </row>
    <row r="384" ht="15.75" customHeight="1" spans="1:1">
      <c r="A384" s="5"/>
    </row>
    <row r="385" ht="15.75" customHeight="1" spans="1:1">
      <c r="A385" s="5"/>
    </row>
    <row r="386" ht="15.75" customHeight="1" spans="1:1">
      <c r="A386" s="5"/>
    </row>
    <row r="387" ht="15.75" customHeight="1" spans="1:1">
      <c r="A387" s="5"/>
    </row>
    <row r="388" ht="15.75" customHeight="1" spans="1:1">
      <c r="A388" s="5"/>
    </row>
    <row r="389" ht="15.75" customHeight="1" spans="1:1">
      <c r="A389" s="5"/>
    </row>
    <row r="390" ht="15.75" customHeight="1" spans="1:1">
      <c r="A390" s="5"/>
    </row>
    <row r="391" ht="15.75" customHeight="1" spans="1:1">
      <c r="A391" s="5"/>
    </row>
    <row r="392" ht="15.75" customHeight="1" spans="1:1">
      <c r="A392" s="5"/>
    </row>
    <row r="393" ht="15.75" customHeight="1" spans="1:1">
      <c r="A393" s="5"/>
    </row>
    <row r="394" ht="15.75" customHeight="1" spans="1:1">
      <c r="A394" s="5"/>
    </row>
    <row r="395" ht="15.75" customHeight="1" spans="1:1">
      <c r="A395" s="5"/>
    </row>
    <row r="396" ht="15.75" customHeight="1" spans="1:1">
      <c r="A396" s="5"/>
    </row>
    <row r="397" ht="15.75" customHeight="1" spans="1:1">
      <c r="A397" s="5"/>
    </row>
    <row r="398" ht="15.75" customHeight="1" spans="1:1">
      <c r="A398" s="5"/>
    </row>
    <row r="399" ht="15.75" customHeight="1" spans="1:1">
      <c r="A399" s="5"/>
    </row>
    <row r="400" ht="15.75" customHeight="1" spans="1:1">
      <c r="A400" s="5"/>
    </row>
    <row r="401" ht="15.75" customHeight="1" spans="1:1">
      <c r="A401" s="5"/>
    </row>
    <row r="402" ht="15.75" customHeight="1" spans="1:1">
      <c r="A402" s="5"/>
    </row>
    <row r="403" ht="15.75" customHeight="1" spans="1:1">
      <c r="A403" s="5"/>
    </row>
    <row r="404" ht="15.75" customHeight="1" spans="1:1">
      <c r="A404" s="5"/>
    </row>
    <row r="405" ht="15.75" customHeight="1" spans="1:1">
      <c r="A405" s="5"/>
    </row>
    <row r="406" ht="15.75" customHeight="1" spans="1:1">
      <c r="A406" s="5"/>
    </row>
    <row r="407" ht="15.75" customHeight="1" spans="1:1">
      <c r="A407" s="5"/>
    </row>
    <row r="408" ht="15.75" customHeight="1" spans="1:1">
      <c r="A408" s="5"/>
    </row>
    <row r="409" ht="15.75" customHeight="1" spans="1:1">
      <c r="A409" s="5"/>
    </row>
    <row r="410" ht="15.75" customHeight="1" spans="1:1">
      <c r="A410" s="5"/>
    </row>
    <row r="411" ht="15.75" customHeight="1" spans="1:1">
      <c r="A411" s="5"/>
    </row>
    <row r="412" ht="15.75" customHeight="1" spans="1:1">
      <c r="A412" s="5"/>
    </row>
    <row r="413" ht="15.75" customHeight="1" spans="1:1">
      <c r="A413" s="5"/>
    </row>
    <row r="414" ht="15.75" customHeight="1" spans="1:1">
      <c r="A414" s="5"/>
    </row>
    <row r="415" ht="15.75" customHeight="1" spans="1:1">
      <c r="A415" s="5"/>
    </row>
    <row r="416" ht="15.75" customHeight="1" spans="1:1">
      <c r="A416" s="5"/>
    </row>
    <row r="417" ht="15.75" customHeight="1" spans="1:1">
      <c r="A417" s="5"/>
    </row>
    <row r="418" ht="15.75" customHeight="1" spans="1:1">
      <c r="A418" s="5"/>
    </row>
    <row r="419" ht="15.75" customHeight="1" spans="1:1">
      <c r="A419" s="5"/>
    </row>
    <row r="420" ht="15.75" customHeight="1" spans="1:1">
      <c r="A420" s="5"/>
    </row>
    <row r="421" ht="15.75" customHeight="1" spans="1:1">
      <c r="A421" s="5"/>
    </row>
    <row r="422" ht="15.75" customHeight="1" spans="1:1">
      <c r="A422" s="5"/>
    </row>
    <row r="423" ht="15.75" customHeight="1" spans="1:1">
      <c r="A423" s="5"/>
    </row>
    <row r="424" ht="15.75" customHeight="1" spans="1:1">
      <c r="A424" s="5"/>
    </row>
    <row r="425" ht="15.75" customHeight="1" spans="1:1">
      <c r="A425" s="5"/>
    </row>
    <row r="426" ht="15.75" customHeight="1" spans="1:1">
      <c r="A426" s="5"/>
    </row>
    <row r="427" ht="15.75" customHeight="1" spans="1:1">
      <c r="A427" s="5"/>
    </row>
    <row r="428" ht="15.7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customHeight="1" spans="1:1">
      <c r="A878" s="5"/>
    </row>
    <row r="879" customHeight="1" spans="1:1">
      <c r="A879" s="5"/>
    </row>
    <row r="880" customHeight="1" spans="1:1">
      <c r="A880" s="5"/>
    </row>
    <row r="881" customHeight="1" spans="1:1">
      <c r="A881" s="5"/>
    </row>
    <row r="882" customHeight="1" spans="1:1">
      <c r="A882" s="5"/>
    </row>
    <row r="883" customHeight="1" spans="1:1">
      <c r="A883" s="5"/>
    </row>
    <row r="884" customHeight="1" spans="1:1">
      <c r="A884" s="5"/>
    </row>
    <row r="885" customHeight="1" spans="1:1">
      <c r="A885" s="5"/>
    </row>
    <row r="886" customHeight="1" spans="1:1">
      <c r="A886" s="5"/>
    </row>
    <row r="887" customHeight="1" spans="1:1">
      <c r="A887" s="5"/>
    </row>
    <row r="888" customHeight="1" spans="1:1">
      <c r="A888" s="5"/>
    </row>
    <row r="889" customHeight="1" spans="1:1">
      <c r="A889" s="5"/>
    </row>
    <row r="890" customHeight="1" spans="1:1">
      <c r="A890" s="5"/>
    </row>
    <row r="891" customHeight="1" spans="1:1">
      <c r="A891" s="5"/>
    </row>
    <row r="892" customHeight="1" spans="1:1">
      <c r="A892" s="5"/>
    </row>
    <row r="893" customHeight="1" spans="1:1">
      <c r="A893" s="5"/>
    </row>
    <row r="894" customHeight="1" spans="1:1">
      <c r="A894" s="5"/>
    </row>
    <row r="895" customHeight="1" spans="1:1">
      <c r="A895" s="5"/>
    </row>
    <row r="896" customHeight="1" spans="1:1">
      <c r="A896" s="5"/>
    </row>
    <row r="897" customHeight="1" spans="1:1">
      <c r="A897" s="5"/>
    </row>
    <row r="898" customHeight="1" spans="1:1">
      <c r="A898" s="5"/>
    </row>
    <row r="899" customHeight="1" spans="1:1">
      <c r="A899" s="5"/>
    </row>
    <row r="900" customHeight="1" spans="1:1">
      <c r="A900" s="5"/>
    </row>
    <row r="901" customHeight="1" spans="1:1">
      <c r="A901" s="5"/>
    </row>
    <row r="902" customHeight="1" spans="1:1">
      <c r="A902" s="5"/>
    </row>
    <row r="903" customHeight="1" spans="1:1">
      <c r="A903" s="5"/>
    </row>
    <row r="904" customHeight="1" spans="1:1">
      <c r="A904" s="5"/>
    </row>
    <row r="905" customHeight="1" spans="1:1">
      <c r="A905" s="5"/>
    </row>
    <row r="906" customHeight="1" spans="1:1">
      <c r="A906" s="5"/>
    </row>
    <row r="907" customHeight="1" spans="1:1">
      <c r="A907" s="5"/>
    </row>
    <row r="908" customHeight="1" spans="1:1">
      <c r="A908" s="5"/>
    </row>
    <row r="909" customHeight="1" spans="1:1">
      <c r="A909" s="5"/>
    </row>
    <row r="910" customHeight="1" spans="1:1">
      <c r="A910" s="5"/>
    </row>
    <row r="911" customHeight="1" spans="1:1">
      <c r="A911" s="5"/>
    </row>
    <row r="912" customHeight="1" spans="1:1">
      <c r="A912" s="5"/>
    </row>
    <row r="913" customHeight="1" spans="1:1">
      <c r="A913" s="5"/>
    </row>
    <row r="914" customHeight="1" spans="1:1">
      <c r="A914" s="5"/>
    </row>
    <row r="915" customHeight="1" spans="1:1">
      <c r="A915" s="5"/>
    </row>
    <row r="916" customHeight="1" spans="1:1">
      <c r="A916" s="5"/>
    </row>
    <row r="917" customHeight="1" spans="1:1">
      <c r="A917" s="5"/>
    </row>
    <row r="918" customHeight="1" spans="1:1">
      <c r="A918" s="5"/>
    </row>
    <row r="919" customHeight="1" spans="1:1">
      <c r="A919" s="5"/>
    </row>
    <row r="920" customHeight="1" spans="1:1">
      <c r="A920" s="5"/>
    </row>
    <row r="921" customHeight="1" spans="1:1">
      <c r="A921" s="5"/>
    </row>
    <row r="922" customHeight="1" spans="1:1">
      <c r="A922" s="5"/>
    </row>
    <row r="923" customHeight="1" spans="1:1">
      <c r="A923" s="5"/>
    </row>
    <row r="924" customHeight="1" spans="1:1">
      <c r="A924" s="5"/>
    </row>
    <row r="925" customHeight="1" spans="1:1">
      <c r="A925" s="5"/>
    </row>
    <row r="926" customHeight="1" spans="1:1">
      <c r="A926" s="5"/>
    </row>
    <row r="927" customHeight="1" spans="1:1">
      <c r="A927" s="5"/>
    </row>
    <row r="928" customHeight="1" spans="1:1">
      <c r="A928" s="5"/>
    </row>
    <row r="929" customHeight="1" spans="1:1">
      <c r="A929" s="5"/>
    </row>
    <row r="930" customHeight="1" spans="1:1">
      <c r="A930" s="5"/>
    </row>
    <row r="931" customHeight="1" spans="1:1">
      <c r="A931" s="5"/>
    </row>
    <row r="932" customHeight="1" spans="1:1">
      <c r="A932" s="5"/>
    </row>
    <row r="933" customHeight="1" spans="1:1">
      <c r="A933" s="5"/>
    </row>
    <row r="934" customHeight="1" spans="1:1">
      <c r="A934" s="5"/>
    </row>
    <row r="935" customHeight="1" spans="1:1">
      <c r="A935" s="5"/>
    </row>
    <row r="936" customHeight="1" spans="1:1">
      <c r="A936" s="5"/>
    </row>
    <row r="937" customHeight="1" spans="1:1">
      <c r="A937" s="5"/>
    </row>
    <row r="938" customHeight="1" spans="1:1">
      <c r="A938" s="5"/>
    </row>
    <row r="939" customHeight="1" spans="1:1">
      <c r="A939" s="5"/>
    </row>
    <row r="940" customHeight="1" spans="1:1">
      <c r="A940" s="5"/>
    </row>
    <row r="941" customHeight="1" spans="1:1">
      <c r="A941" s="5"/>
    </row>
    <row r="942" customHeight="1" spans="1:1">
      <c r="A942" s="5"/>
    </row>
    <row r="943" customHeight="1" spans="1:1">
      <c r="A943" s="5"/>
    </row>
    <row r="944" customHeight="1" spans="1:1">
      <c r="A944" s="5"/>
    </row>
    <row r="945" customHeight="1" spans="1:1">
      <c r="A945" s="5"/>
    </row>
    <row r="946" customHeight="1" spans="1:1">
      <c r="A946" s="5"/>
    </row>
    <row r="947" customHeight="1" spans="1:1">
      <c r="A947" s="5"/>
    </row>
    <row r="948" customHeight="1" spans="1:1">
      <c r="A948" s="5"/>
    </row>
    <row r="949" customHeight="1" spans="1:1">
      <c r="A949" s="5"/>
    </row>
    <row r="950" customHeight="1" spans="1:1">
      <c r="A950" s="5"/>
    </row>
    <row r="951" customHeight="1" spans="1:1">
      <c r="A951" s="5"/>
    </row>
    <row r="952" customHeight="1" spans="1:1">
      <c r="A952" s="5"/>
    </row>
    <row r="953" customHeight="1" spans="1:1">
      <c r="A953" s="5"/>
    </row>
    <row r="954" customHeight="1" spans="1:1">
      <c r="A954" s="5"/>
    </row>
    <row r="955" customHeight="1" spans="1:1">
      <c r="A955" s="5"/>
    </row>
    <row r="956" customHeight="1" spans="1:1">
      <c r="A956" s="5"/>
    </row>
    <row r="957" customHeight="1" spans="1:1">
      <c r="A957" s="5"/>
    </row>
    <row r="958" customHeight="1" spans="1:1">
      <c r="A958" s="5"/>
    </row>
    <row r="959" customHeight="1" spans="1:1">
      <c r="A959" s="5"/>
    </row>
    <row r="960" customHeight="1" spans="1:1">
      <c r="A960" s="5"/>
    </row>
    <row r="961" customHeight="1" spans="1:1">
      <c r="A961" s="5"/>
    </row>
    <row r="962" customHeight="1" spans="1:1">
      <c r="A962" s="5"/>
    </row>
    <row r="963" customHeight="1" spans="1:1">
      <c r="A963" s="5"/>
    </row>
    <row r="964" customHeight="1" spans="1:1">
      <c r="A964" s="5"/>
    </row>
    <row r="965" customHeight="1" spans="1:1">
      <c r="A965" s="5"/>
    </row>
    <row r="966" customHeight="1" spans="1:1">
      <c r="A966" s="5"/>
    </row>
    <row r="967" customHeight="1" spans="1:1">
      <c r="A967" s="5"/>
    </row>
    <row r="968" customHeight="1" spans="1:1">
      <c r="A968" s="5"/>
    </row>
    <row r="969" customHeight="1" spans="1:1">
      <c r="A969" s="5"/>
    </row>
    <row r="970" customHeight="1" spans="1:1">
      <c r="A970" s="5"/>
    </row>
    <row r="971" customHeight="1" spans="1:1">
      <c r="A971" s="5"/>
    </row>
    <row r="972" customHeight="1" spans="1:1">
      <c r="A972" s="5"/>
    </row>
    <row r="973" customHeight="1" spans="1:1">
      <c r="A973" s="5"/>
    </row>
    <row r="974" customHeight="1" spans="1:1">
      <c r="A974" s="5"/>
    </row>
    <row r="975" customHeight="1" spans="1:1">
      <c r="A975" s="5"/>
    </row>
    <row r="976" customHeight="1" spans="1:1">
      <c r="A976" s="5"/>
    </row>
    <row r="977" customHeight="1" spans="1:1">
      <c r="A977" s="5"/>
    </row>
    <row r="978" customHeight="1" spans="1:1">
      <c r="A978" s="5"/>
    </row>
    <row r="979" customHeight="1" spans="1:1">
      <c r="A979" s="5"/>
    </row>
    <row r="980" customHeight="1" spans="1:1">
      <c r="A980" s="5"/>
    </row>
    <row r="981" customHeight="1" spans="1:1">
      <c r="A981" s="5"/>
    </row>
    <row r="982" customHeight="1" spans="1:1">
      <c r="A982" s="5"/>
    </row>
    <row r="983" customHeight="1" spans="1:1">
      <c r="A983" s="5"/>
    </row>
    <row r="984" customHeight="1" spans="1:1">
      <c r="A984" s="5"/>
    </row>
    <row r="985" customHeight="1" spans="1:1">
      <c r="A985" s="5"/>
    </row>
    <row r="986" customHeight="1" spans="1:1">
      <c r="A986" s="5"/>
    </row>
    <row r="987" customHeight="1" spans="1:1">
      <c r="A987" s="5"/>
    </row>
    <row r="988" customHeight="1" spans="1:1">
      <c r="A988" s="5"/>
    </row>
    <row r="989" customHeight="1" spans="1:1">
      <c r="A989" s="5"/>
    </row>
    <row r="990" customHeight="1" spans="1:1">
      <c r="A990" s="5"/>
    </row>
    <row r="991" customHeight="1" spans="1:1">
      <c r="A991" s="5"/>
    </row>
    <row r="992" customHeight="1" spans="1:1">
      <c r="A992" s="5"/>
    </row>
    <row r="993" customHeight="1" spans="1:1">
      <c r="A993" s="5"/>
    </row>
    <row r="994" customHeight="1" spans="1:1">
      <c r="A994" s="5"/>
    </row>
    <row r="995" customHeight="1" spans="1:1">
      <c r="A995" s="5"/>
    </row>
    <row r="996" customHeight="1" spans="1:1">
      <c r="A996" s="5"/>
    </row>
    <row r="997" customHeight="1" spans="1:1">
      <c r="A997" s="5"/>
    </row>
    <row r="998" customHeight="1" spans="1:1">
      <c r="A998" s="5"/>
    </row>
    <row r="999" customHeight="1" spans="1:1">
      <c r="A999" s="5"/>
    </row>
    <row r="1000" customHeight="1" spans="1:1">
      <c r="A1000" s="5"/>
    </row>
    <row r="1001" customHeight="1" spans="1:1">
      <c r="A1001" s="5"/>
    </row>
    <row r="1009" customHeight="1" spans="1:1">
      <c r="A1009" s="2"/>
    </row>
    <row r="1010" customHeight="1" spans="1:1">
      <c r="A1010" s="2"/>
    </row>
    <row r="1011" customHeight="1" spans="1:1">
      <c r="A1011" s="2"/>
    </row>
    <row r="1012" customHeight="1" spans="1:1">
      <c r="A1012" s="2"/>
    </row>
    <row r="1013" customHeight="1" spans="1:1">
      <c r="A1013" s="2"/>
    </row>
    <row r="1014" customHeight="1" spans="1:1">
      <c r="A1014" s="2"/>
    </row>
    <row r="1015" customHeight="1" spans="1:1">
      <c r="A1015" s="2"/>
    </row>
    <row r="1016" customHeight="1" spans="1:1">
      <c r="A1016" s="2"/>
    </row>
    <row r="1017" customHeight="1" spans="1:1">
      <c r="A1017" s="2"/>
    </row>
    <row r="1018" customHeight="1" spans="1:1">
      <c r="A1018" s="2"/>
    </row>
    <row r="1019" customHeight="1" spans="1:1">
      <c r="A1019" s="2"/>
    </row>
    <row r="1020" customHeight="1" spans="1:1">
      <c r="A1020" s="2"/>
    </row>
    <row r="1021" customHeight="1" spans="1:1">
      <c r="A1021" s="2"/>
    </row>
    <row r="1022" customHeight="1" spans="1:1">
      <c r="A1022" s="2"/>
    </row>
    <row r="1023" customHeight="1" spans="1:1">
      <c r="A1023" s="2"/>
    </row>
    <row r="1024" customHeight="1" spans="1:1">
      <c r="A1024" s="2"/>
    </row>
    <row r="1025" customHeight="1" spans="1:1">
      <c r="A1025" s="2"/>
    </row>
    <row r="1026" customHeight="1" spans="1:1">
      <c r="A1026" s="2"/>
    </row>
    <row r="1027" customHeight="1" spans="1:1">
      <c r="A1027" s="2"/>
    </row>
    <row r="1028" customHeight="1" spans="1:1">
      <c r="A1028" s="2"/>
    </row>
  </sheetData>
  <sheetProtection password="CED0" sheet="1" objects="1" scenarios="1"/>
  <mergeCells count="38">
    <mergeCell ref="C2:D2"/>
    <mergeCell ref="C6:O6"/>
    <mergeCell ref="C7:O7"/>
    <mergeCell ref="C8:O8"/>
    <mergeCell ref="F12:K12"/>
    <mergeCell ref="K19:L19"/>
    <mergeCell ref="F24:K24"/>
    <mergeCell ref="K38:L38"/>
    <mergeCell ref="F43:K43"/>
    <mergeCell ref="K50:L50"/>
    <mergeCell ref="F55:K55"/>
    <mergeCell ref="K67:L67"/>
    <mergeCell ref="D12:D14"/>
    <mergeCell ref="D24:D26"/>
    <mergeCell ref="D43:D45"/>
    <mergeCell ref="D55:D57"/>
    <mergeCell ref="E12:E14"/>
    <mergeCell ref="E24:E26"/>
    <mergeCell ref="E43:E45"/>
    <mergeCell ref="E55:E57"/>
    <mergeCell ref="L12:L14"/>
    <mergeCell ref="L24:L26"/>
    <mergeCell ref="L43:L45"/>
    <mergeCell ref="L55:L57"/>
    <mergeCell ref="M12:M14"/>
    <mergeCell ref="M24:M26"/>
    <mergeCell ref="M43:M45"/>
    <mergeCell ref="M55:M57"/>
    <mergeCell ref="N12:N14"/>
    <mergeCell ref="N15:N19"/>
    <mergeCell ref="N24:N26"/>
    <mergeCell ref="N27:N28"/>
    <mergeCell ref="N31:N35"/>
    <mergeCell ref="N36:N37"/>
    <mergeCell ref="N43:N45"/>
    <mergeCell ref="N46:N50"/>
    <mergeCell ref="N55:N57"/>
    <mergeCell ref="N58:N67"/>
  </mergeCells>
  <conditionalFormatting sqref="H37">
    <cfRule type="containsBlanks" dxfId="0" priority="11">
      <formula>LEN(TRIM(H37))=0</formula>
    </cfRule>
  </conditionalFormatting>
  <conditionalFormatting sqref="J37">
    <cfRule type="containsBlanks" dxfId="0" priority="10">
      <formula>LEN(TRIM(J37))=0</formula>
    </cfRule>
  </conditionalFormatting>
  <conditionalFormatting sqref="H15:H18">
    <cfRule type="containsBlanks" dxfId="0" priority="5">
      <formula>LEN(TRIM(H15))=0</formula>
    </cfRule>
  </conditionalFormatting>
  <conditionalFormatting sqref="H27:H36">
    <cfRule type="containsBlanks" dxfId="0" priority="3">
      <formula>LEN(TRIM(H27))=0</formula>
    </cfRule>
  </conditionalFormatting>
  <conditionalFormatting sqref="H46:H49">
    <cfRule type="containsBlanks" dxfId="0" priority="9">
      <formula>LEN(TRIM(H46))=0</formula>
    </cfRule>
  </conditionalFormatting>
  <conditionalFormatting sqref="H58:H66">
    <cfRule type="containsBlanks" dxfId="0" priority="7">
      <formula>LEN(TRIM(H58))=0</formula>
    </cfRule>
  </conditionalFormatting>
  <conditionalFormatting sqref="J15:J18">
    <cfRule type="containsBlanks" dxfId="0" priority="4">
      <formula>LEN(TRIM(J15))=0</formula>
    </cfRule>
  </conditionalFormatting>
  <conditionalFormatting sqref="J27:J36">
    <cfRule type="containsBlanks" dxfId="0" priority="2">
      <formula>LEN(TRIM(J27))=0</formula>
    </cfRule>
  </conditionalFormatting>
  <conditionalFormatting sqref="J46:J49">
    <cfRule type="containsBlanks" dxfId="0" priority="8">
      <formula>LEN(TRIM(J46))=0</formula>
    </cfRule>
  </conditionalFormatting>
  <conditionalFormatting sqref="J58:J66">
    <cfRule type="containsBlanks" dxfId="0" priority="6">
      <formula>LEN(TRIM(J58))=0</formula>
    </cfRule>
  </conditionalFormatting>
  <dataValidations count="9">
    <dataValidation type="list" allowBlank="1" showInputMessage="1" showErrorMessage="1" sqref="F17 H17 J17">
      <formula1>'4'!$D$42:$D$45</formula1>
    </dataValidation>
    <dataValidation type="list" allowBlank="1" showInputMessage="1" showErrorMessage="1" sqref="F18 H18 J18">
      <formula1>'4'!$D$60:$D$63</formula1>
    </dataValidation>
    <dataValidation type="list" allowBlank="1" showInputMessage="1" showErrorMessage="1" sqref="F27 H27 J27">
      <formula1>'4'!$D$84:$D$87</formula1>
    </dataValidation>
    <dataValidation type="list" allowBlank="1" showInputMessage="1" showErrorMessage="1" sqref="F28 H28 J28 F30 H30 J30 F32 H32 J32 F15:F16 F46:F49 F58:F66 H15:H16 H46:H49 H58:H66 J15:J16 J46:J49 J58:J66">
      <formula1>'4'!$D$23:$D$24</formula1>
    </dataValidation>
    <dataValidation type="list" allowBlank="1" showInputMessage="1" showErrorMessage="1" sqref="F29 H29 J29">
      <formula1>'4'!$D$112:$D$115</formula1>
    </dataValidation>
    <dataValidation type="list" allowBlank="1" showInputMessage="1" showErrorMessage="1" sqref="F31 H31 J31">
      <formula1>'4'!$D$138:$D$141</formula1>
    </dataValidation>
    <dataValidation type="list" allowBlank="1" showInputMessage="1" showErrorMessage="1" sqref="F33 H33 J33">
      <formula1>'4'!$D$167:$D$170</formula1>
    </dataValidation>
    <dataValidation type="list" allowBlank="1" showInputMessage="1" showErrorMessage="1" sqref="F36 H36 J36">
      <formula1>'4'!$D$208:$D$211</formula1>
    </dataValidation>
    <dataValidation type="list" allowBlank="1" showInputMessage="1" showErrorMessage="1" sqref="F37 H37 J37 F34:F35 H34:H35 J34:J35">
      <formula1>'4'!$D$180:$D$181</formula1>
    </dataValidation>
  </dataValidations>
  <pageMargins left="0.393700787401575" right="0.393700787401575" top="0.78740157480315" bottom="0.393700787401575" header="0.511811023622047" footer="0.511811023622047"/>
  <pageSetup paperSize="9" fitToHeight="0" orientation="landscape"/>
  <headerFooter/>
  <rowBreaks count="2" manualBreakCount="2">
    <brk id="20" max="14" man="1"/>
    <brk id="51" max="14"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000"/>
  <sheetViews>
    <sheetView showGridLines="0" showRowColHeaders="0" workbookViewId="0">
      <selection activeCell="A1" sqref="A1"/>
    </sheetView>
  </sheetViews>
  <sheetFormatPr defaultColWidth="12.5454545454545" defaultRowHeight="15" customHeight="1"/>
  <cols>
    <col min="1" max="1" width="34" customWidth="1"/>
    <col min="2" max="2" width="3" customWidth="1"/>
    <col min="3" max="3" width="9" style="59" customWidth="1"/>
    <col min="4" max="4" width="23.5454545454545" style="59" customWidth="1"/>
    <col min="5" max="5" width="25.4545454545455" style="59" customWidth="1"/>
    <col min="6" max="6" width="2.27272727272727" style="59" customWidth="1"/>
    <col min="7" max="7" width="13.3636363636364" style="59" customWidth="1"/>
    <col min="8" max="8" width="2.54545454545455" style="59" customWidth="1"/>
    <col min="9" max="9" width="13.3636363636364" style="59" customWidth="1"/>
    <col min="10" max="10" width="2.09090909090909" style="59" customWidth="1"/>
    <col min="11" max="14" width="6.81818181818182" style="59" hidden="1" customWidth="1"/>
    <col min="15" max="18" width="3" style="59" hidden="1" customWidth="1"/>
    <col min="19" max="27" width="7" style="59" hidden="1" customWidth="1"/>
    <col min="28" max="28" width="9.09090909090909" style="59" hidden="1" customWidth="1"/>
    <col min="29" max="29" width="9.09090909090909" style="59" customWidth="1"/>
    <col min="30" max="16384" width="12.5454545454545" style="59"/>
  </cols>
  <sheetData>
    <row r="1" ht="14.25" customHeight="1" spans="1:2">
      <c r="A1" s="59"/>
      <c r="B1" s="59"/>
    </row>
    <row r="2" ht="14.25" customHeight="1" spans="1:2">
      <c r="A2" s="59"/>
      <c r="B2" s="59"/>
    </row>
    <row r="3" ht="14.25" customHeight="1" spans="1:11">
      <c r="A3" s="59"/>
      <c r="B3" s="59"/>
      <c r="K3" s="106"/>
    </row>
    <row r="4" ht="14.25" customHeight="1" spans="1:2">
      <c r="A4" s="59"/>
      <c r="B4" s="59"/>
    </row>
    <row r="5" ht="14.25" customHeight="1" spans="1:2">
      <c r="A5" s="59"/>
      <c r="B5" s="59"/>
    </row>
    <row r="6" ht="14.25" customHeight="1" spans="1:2">
      <c r="A6" s="59"/>
      <c r="B6" s="59"/>
    </row>
    <row r="7" ht="14.25" customHeight="1" spans="1:2">
      <c r="A7" s="59"/>
      <c r="B7" s="59"/>
    </row>
    <row r="8" ht="14.25" customHeight="1" spans="1:2">
      <c r="A8" s="59"/>
      <c r="B8" s="59"/>
    </row>
    <row r="9" ht="14.25" customHeight="1" spans="1:2">
      <c r="A9" s="59"/>
      <c r="B9" s="59"/>
    </row>
    <row r="10" ht="14.25" customHeight="1" spans="1:2">
      <c r="A10" s="59"/>
      <c r="B10" s="59"/>
    </row>
    <row r="11" ht="14.25" customHeight="1" spans="1:9">
      <c r="A11" s="59"/>
      <c r="B11" s="59"/>
      <c r="C11" s="756" t="s">
        <v>7</v>
      </c>
      <c r="D11" s="757"/>
      <c r="E11" s="757"/>
      <c r="F11" s="757"/>
      <c r="G11" s="757"/>
      <c r="H11" s="757"/>
      <c r="I11" s="757"/>
    </row>
    <row r="12" ht="14.25" customHeight="1" spans="1:11">
      <c r="A12" s="59"/>
      <c r="B12" s="59"/>
      <c r="C12" s="756" t="s">
        <v>8</v>
      </c>
      <c r="D12" s="757"/>
      <c r="E12" s="757"/>
      <c r="F12" s="757"/>
      <c r="G12" s="757"/>
      <c r="H12" s="757"/>
      <c r="I12" s="757"/>
      <c r="J12" s="63"/>
      <c r="K12" s="63"/>
    </row>
    <row r="13" ht="25.5" customHeight="1" spans="1:11">
      <c r="A13" s="59"/>
      <c r="B13" s="59"/>
      <c r="C13" s="758" t="s">
        <v>6</v>
      </c>
      <c r="D13" s="759"/>
      <c r="E13" s="759"/>
      <c r="F13" s="759"/>
      <c r="G13" s="759"/>
      <c r="H13" s="759"/>
      <c r="I13" s="759"/>
      <c r="J13" s="63"/>
      <c r="K13" s="63"/>
    </row>
    <row r="14" ht="14.25" customHeight="1" spans="1:11">
      <c r="A14" s="59"/>
      <c r="B14" s="59"/>
      <c r="C14" s="754"/>
      <c r="D14" s="754"/>
      <c r="E14" s="754"/>
      <c r="F14" s="754"/>
      <c r="G14" s="754"/>
      <c r="H14" s="754"/>
      <c r="I14" s="754"/>
      <c r="J14" s="754"/>
      <c r="K14" s="754"/>
    </row>
    <row r="15" ht="14.25" customHeight="1" spans="1:11">
      <c r="A15" s="59"/>
      <c r="B15" s="59"/>
      <c r="C15" s="755" t="s">
        <v>9</v>
      </c>
      <c r="D15" s="754"/>
      <c r="E15" s="754"/>
      <c r="F15" s="754"/>
      <c r="G15" s="754"/>
      <c r="H15" s="754"/>
      <c r="I15" s="754"/>
      <c r="J15" s="754"/>
      <c r="K15" s="754"/>
    </row>
    <row r="16" ht="14.25" customHeight="1" spans="1:11">
      <c r="A16" s="59"/>
      <c r="B16" s="59"/>
      <c r="C16" s="794"/>
      <c r="D16" s="754"/>
      <c r="E16" s="754"/>
      <c r="F16" s="754"/>
      <c r="G16" s="754"/>
      <c r="H16" s="754"/>
      <c r="I16" s="754"/>
      <c r="J16" s="754"/>
      <c r="K16" s="754"/>
    </row>
    <row r="17" ht="23.25" customHeight="1" spans="1:27">
      <c r="A17" s="59"/>
      <c r="B17" s="59"/>
      <c r="C17" s="75" t="s">
        <v>10</v>
      </c>
      <c r="D17" s="75" t="s">
        <v>11</v>
      </c>
      <c r="E17" s="19" t="s">
        <v>12</v>
      </c>
      <c r="F17" s="71"/>
      <c r="G17" s="71"/>
      <c r="H17" s="71"/>
      <c r="I17" s="73"/>
      <c r="K17" s="772">
        <v>42</v>
      </c>
      <c r="L17" s="772">
        <v>84</v>
      </c>
      <c r="M17" s="772">
        <v>126</v>
      </c>
      <c r="N17" s="772">
        <v>168</v>
      </c>
      <c r="O17" s="802">
        <v>1</v>
      </c>
      <c r="P17" s="802">
        <v>4</v>
      </c>
      <c r="Q17" s="802">
        <v>6</v>
      </c>
      <c r="S17" s="802">
        <f t="shared" ref="S17:S20" si="0">SUM(M17:R17)</f>
        <v>305</v>
      </c>
      <c r="T17" s="808">
        <f t="shared" ref="T17:T18" si="1">S17*4*0.35</f>
        <v>427</v>
      </c>
      <c r="U17" s="808">
        <f t="shared" ref="U17:U20" si="2">T17*4</f>
        <v>1708</v>
      </c>
      <c r="V17" s="808">
        <f t="shared" ref="V17:V18" si="3">S17*3*0.35</f>
        <v>320.25</v>
      </c>
      <c r="W17" s="808">
        <f t="shared" ref="W17:W18" si="4">V17*4</f>
        <v>1281</v>
      </c>
      <c r="X17" s="808">
        <f t="shared" ref="X17:X18" si="5">S17*2*0.35</f>
        <v>213.5</v>
      </c>
      <c r="Y17" s="808">
        <f t="shared" ref="Y17:Y18" si="6">X17*4</f>
        <v>854</v>
      </c>
      <c r="Z17" s="808">
        <f t="shared" ref="Z17:Z18" si="7">S17*1*0.35</f>
        <v>106.75</v>
      </c>
      <c r="AA17" s="808">
        <f t="shared" ref="AA17:AA18" si="8">Z17*4</f>
        <v>427</v>
      </c>
    </row>
    <row r="18" ht="21.75" customHeight="1" spans="1:27">
      <c r="A18" s="59"/>
      <c r="B18" s="59"/>
      <c r="C18" s="31">
        <v>1</v>
      </c>
      <c r="D18" s="31" t="s">
        <v>13</v>
      </c>
      <c r="E18" s="795" t="s">
        <v>14</v>
      </c>
      <c r="F18" s="796"/>
      <c r="G18" s="797">
        <v>334.51</v>
      </c>
      <c r="H18" s="33" t="s">
        <v>15</v>
      </c>
      <c r="I18" s="804">
        <v>446</v>
      </c>
      <c r="K18" s="773">
        <v>42</v>
      </c>
      <c r="L18" s="773">
        <v>84</v>
      </c>
      <c r="M18" s="773">
        <v>126</v>
      </c>
      <c r="N18" s="773">
        <v>168</v>
      </c>
      <c r="O18" s="802">
        <v>4</v>
      </c>
      <c r="P18" s="802">
        <v>4</v>
      </c>
      <c r="Q18" s="802">
        <v>8</v>
      </c>
      <c r="S18" s="802">
        <f t="shared" si="0"/>
        <v>310</v>
      </c>
      <c r="T18" s="808">
        <f t="shared" si="1"/>
        <v>434</v>
      </c>
      <c r="U18" s="808">
        <f t="shared" si="2"/>
        <v>1736</v>
      </c>
      <c r="V18" s="808">
        <f t="shared" si="3"/>
        <v>325.5</v>
      </c>
      <c r="W18" s="808">
        <f t="shared" si="4"/>
        <v>1302</v>
      </c>
      <c r="X18" s="808">
        <f t="shared" si="5"/>
        <v>217</v>
      </c>
      <c r="Y18" s="808">
        <f t="shared" si="6"/>
        <v>868</v>
      </c>
      <c r="Z18" s="808">
        <f t="shared" si="7"/>
        <v>108.5</v>
      </c>
      <c r="AA18" s="808">
        <f t="shared" si="8"/>
        <v>434</v>
      </c>
    </row>
    <row r="19" ht="21.75" customHeight="1" spans="1:27">
      <c r="A19" s="59"/>
      <c r="B19" s="59"/>
      <c r="C19" s="31">
        <v>2</v>
      </c>
      <c r="D19" s="31" t="s">
        <v>16</v>
      </c>
      <c r="E19" s="795" t="s">
        <v>14</v>
      </c>
      <c r="F19" s="796"/>
      <c r="G19" s="797">
        <v>223.01</v>
      </c>
      <c r="H19" s="33" t="s">
        <v>15</v>
      </c>
      <c r="I19" s="804">
        <v>334.5</v>
      </c>
      <c r="K19" s="773">
        <v>5.1</v>
      </c>
      <c r="L19" s="773">
        <v>10.2</v>
      </c>
      <c r="M19" s="773">
        <v>15.3</v>
      </c>
      <c r="N19" s="773">
        <v>20.4</v>
      </c>
      <c r="O19" s="802">
        <v>2</v>
      </c>
      <c r="P19" s="802">
        <v>6</v>
      </c>
      <c r="Q19" s="802">
        <v>4</v>
      </c>
      <c r="S19" s="802">
        <f t="shared" si="0"/>
        <v>47.7</v>
      </c>
      <c r="T19" s="808">
        <f>S19*4*0.1</f>
        <v>19.08</v>
      </c>
      <c r="U19" s="808">
        <f t="shared" si="2"/>
        <v>76.32</v>
      </c>
      <c r="V19" s="808">
        <f>S19*3*0.1</f>
        <v>14.31</v>
      </c>
      <c r="W19" s="808">
        <f>V19*3</f>
        <v>42.93</v>
      </c>
      <c r="X19" s="808">
        <f>S19*2*0.1</f>
        <v>9.54</v>
      </c>
      <c r="Y19" s="808">
        <f>X19*3</f>
        <v>28.62</v>
      </c>
      <c r="Z19" s="808">
        <f>S19*1*0.1</f>
        <v>4.77</v>
      </c>
      <c r="AA19" s="808">
        <f>Z19*3</f>
        <v>14.31</v>
      </c>
    </row>
    <row r="20" ht="21.75" customHeight="1" spans="1:27">
      <c r="A20" s="59"/>
      <c r="B20" s="59"/>
      <c r="C20" s="31">
        <v>3</v>
      </c>
      <c r="D20" s="31" t="s">
        <v>17</v>
      </c>
      <c r="E20" s="795" t="s">
        <v>14</v>
      </c>
      <c r="F20" s="796"/>
      <c r="G20" s="797">
        <v>111.5</v>
      </c>
      <c r="H20" s="33" t="s">
        <v>15</v>
      </c>
      <c r="I20" s="804">
        <v>223</v>
      </c>
      <c r="K20" s="773">
        <v>22.4</v>
      </c>
      <c r="L20" s="773">
        <v>44.8</v>
      </c>
      <c r="M20" s="773">
        <v>67.2</v>
      </c>
      <c r="N20" s="773">
        <v>89.6</v>
      </c>
      <c r="O20" s="802">
        <v>8</v>
      </c>
      <c r="P20" s="802">
        <v>4</v>
      </c>
      <c r="Q20" s="802">
        <v>9</v>
      </c>
      <c r="S20" s="802">
        <f t="shared" si="0"/>
        <v>177.8</v>
      </c>
      <c r="T20" s="808">
        <f>S20*4*0.2</f>
        <v>142.24</v>
      </c>
      <c r="U20" s="808">
        <f t="shared" si="2"/>
        <v>568.96</v>
      </c>
      <c r="V20" s="808">
        <f>S20*3*0.2</f>
        <v>106.68</v>
      </c>
      <c r="W20" s="808">
        <f>V20*6</f>
        <v>640.08</v>
      </c>
      <c r="X20" s="808">
        <f>S20*2*0.2</f>
        <v>71.12</v>
      </c>
      <c r="Y20" s="808">
        <f>X20*6</f>
        <v>426.72</v>
      </c>
      <c r="Z20" s="808">
        <f>S20*1*0.2</f>
        <v>35.56</v>
      </c>
      <c r="AA20" s="808">
        <f>Z20*6</f>
        <v>213.36</v>
      </c>
    </row>
    <row r="21" ht="21.75" customHeight="1" spans="1:27">
      <c r="A21" s="59"/>
      <c r="B21" s="59"/>
      <c r="C21" s="31">
        <v>4</v>
      </c>
      <c r="D21" s="31" t="s">
        <v>18</v>
      </c>
      <c r="E21" s="795" t="s">
        <v>14</v>
      </c>
      <c r="F21" s="796"/>
      <c r="G21" s="796" t="s">
        <v>19</v>
      </c>
      <c r="H21" s="796"/>
      <c r="I21" s="804">
        <v>111.5</v>
      </c>
      <c r="K21" s="773">
        <f>SUM(K17:K20)</f>
        <v>111.5</v>
      </c>
      <c r="L21" s="773">
        <f>SUM(L17:L20)</f>
        <v>223</v>
      </c>
      <c r="M21" s="773">
        <f>SUM(M17:M20)</f>
        <v>334.5</v>
      </c>
      <c r="N21" s="773">
        <f>SUM(N17:N20)</f>
        <v>446</v>
      </c>
      <c r="S21" s="802">
        <f t="shared" ref="S21:AA21" si="9">SUM(S17:S20)</f>
        <v>840.5</v>
      </c>
      <c r="T21" s="808">
        <f t="shared" si="9"/>
        <v>1022.32</v>
      </c>
      <c r="U21" s="808">
        <f t="shared" si="9"/>
        <v>4089.28</v>
      </c>
      <c r="V21" s="808">
        <f t="shared" si="9"/>
        <v>766.74</v>
      </c>
      <c r="W21" s="808">
        <f t="shared" si="9"/>
        <v>3266.01</v>
      </c>
      <c r="X21" s="808">
        <f t="shared" si="9"/>
        <v>511.16</v>
      </c>
      <c r="Y21" s="808">
        <f t="shared" si="9"/>
        <v>2177.34</v>
      </c>
      <c r="Z21" s="808">
        <f t="shared" si="9"/>
        <v>255.58</v>
      </c>
      <c r="AA21" s="808">
        <f t="shared" si="9"/>
        <v>1088.67</v>
      </c>
    </row>
    <row r="22" ht="14.25" customHeight="1" spans="1:2">
      <c r="A22" s="59"/>
      <c r="B22" s="59"/>
    </row>
    <row r="23" ht="14.25" customHeight="1" spans="1:9">
      <c r="A23" s="59"/>
      <c r="B23" s="59"/>
      <c r="C23" s="798"/>
      <c r="D23" s="799"/>
      <c r="E23" s="799"/>
      <c r="F23" s="799"/>
      <c r="G23" s="799"/>
      <c r="H23" s="799"/>
      <c r="I23" s="805"/>
    </row>
    <row r="24" ht="14.25" customHeight="1" spans="1:9">
      <c r="A24" s="59"/>
      <c r="B24" s="59"/>
      <c r="C24" s="800" t="s">
        <v>20</v>
      </c>
      <c r="F24" s="59" t="s">
        <v>21</v>
      </c>
      <c r="G24" s="801">
        <f>'Hasil  Akreditasi'!I14</f>
        <v>0</v>
      </c>
      <c r="H24" s="801"/>
      <c r="I24" s="806"/>
    </row>
    <row r="25" ht="14.25" customHeight="1" spans="1:9">
      <c r="A25" s="59"/>
      <c r="B25" s="59"/>
      <c r="C25" s="67"/>
      <c r="E25" s="802" t="s">
        <v>22</v>
      </c>
      <c r="F25" s="59" t="s">
        <v>21</v>
      </c>
      <c r="G25" s="803" t="str">
        <f>IF(G24&lt;=111.5,"CUKUP",IF(G24&lt;=223,"BAIK",IF(G24&lt;=334.5,"BAIK SEKALI",IF(G24&lt;=446,"PARIPURNA","FALSE"))))</f>
        <v>CUKUP</v>
      </c>
      <c r="H25" s="803"/>
      <c r="I25" s="807"/>
    </row>
    <row r="26" ht="14.25" customHeight="1" spans="1:9">
      <c r="A26" s="59"/>
      <c r="B26" s="59"/>
      <c r="C26" s="84"/>
      <c r="D26" s="85"/>
      <c r="E26" s="85"/>
      <c r="F26" s="85"/>
      <c r="G26" s="85"/>
      <c r="H26" s="85"/>
      <c r="I26" s="99"/>
    </row>
    <row r="27" ht="14.25" customHeight="1" spans="1:2">
      <c r="A27" s="59"/>
      <c r="B27" s="59"/>
    </row>
    <row r="28" ht="14.25" customHeight="1" spans="1:2">
      <c r="A28" s="59"/>
      <c r="B28" s="59"/>
    </row>
    <row r="29" ht="14.25" customHeight="1" spans="1:9">
      <c r="A29" s="59"/>
      <c r="B29" s="59"/>
      <c r="G29" s="106"/>
      <c r="H29" s="106"/>
      <c r="I29" s="106"/>
    </row>
    <row r="30" ht="14.25" customHeight="1" spans="1:2">
      <c r="A30" s="59"/>
      <c r="B30" s="59"/>
    </row>
    <row r="31" ht="14.25" customHeight="1" spans="1:2">
      <c r="A31" s="59"/>
      <c r="B31" s="59"/>
    </row>
    <row r="32" ht="14.25" customHeight="1" spans="1:2">
      <c r="A32" s="59"/>
      <c r="B32" s="59"/>
    </row>
    <row r="33" ht="14.25" customHeight="1" spans="1:2">
      <c r="A33" s="59"/>
      <c r="B33" s="59"/>
    </row>
    <row r="34" ht="14.25" customHeight="1" spans="1:2">
      <c r="A34" s="59"/>
      <c r="B34" s="59"/>
    </row>
    <row r="35" ht="14.25" customHeight="1" spans="1:2">
      <c r="A35" s="59"/>
      <c r="B35" s="59"/>
    </row>
    <row r="36" ht="14.25" customHeight="1" spans="1:2">
      <c r="A36" s="59"/>
      <c r="B36" s="59"/>
    </row>
    <row r="37" ht="14.25" customHeight="1" spans="1:2">
      <c r="A37" s="59"/>
      <c r="B37" s="59"/>
    </row>
    <row r="38" ht="14.25" customHeight="1" spans="1:2">
      <c r="A38" s="59"/>
      <c r="B38" s="59"/>
    </row>
    <row r="39" ht="14.25" customHeight="1" spans="1:2">
      <c r="A39" s="59"/>
      <c r="B39" s="59"/>
    </row>
    <row r="40" ht="14.25" customHeight="1" spans="1:2">
      <c r="A40" s="59"/>
      <c r="B40" s="59"/>
    </row>
    <row r="41" ht="14.25" customHeight="1" spans="1:2">
      <c r="A41" s="59"/>
      <c r="B41" s="59"/>
    </row>
    <row r="42" ht="14.25" customHeight="1" spans="1:2">
      <c r="A42" s="59"/>
      <c r="B42" s="59"/>
    </row>
    <row r="43" ht="14.25" customHeight="1" spans="1:2">
      <c r="A43" s="59"/>
      <c r="B43" s="59"/>
    </row>
    <row r="44" ht="14.25" customHeight="1" spans="1:2">
      <c r="A44" s="59"/>
      <c r="B44" s="59"/>
    </row>
    <row r="45" ht="14.25" customHeight="1" spans="1:2">
      <c r="A45" s="59"/>
      <c r="B45" s="59"/>
    </row>
    <row r="46" ht="14.25" customHeight="1" spans="1:2">
      <c r="A46" s="59"/>
      <c r="B46" s="59"/>
    </row>
    <row r="47" ht="14.25" customHeight="1" spans="1:4">
      <c r="A47" s="59"/>
      <c r="B47" s="59"/>
      <c r="D47" s="106"/>
    </row>
    <row r="48" ht="14.25" customHeight="1" spans="1:2">
      <c r="A48" s="59"/>
      <c r="B48" s="59"/>
    </row>
    <row r="49" ht="14.25" customHeight="1" spans="1:2">
      <c r="A49" s="59"/>
      <c r="B49" s="59"/>
    </row>
    <row r="50" ht="14.25" customHeight="1" spans="1:2">
      <c r="A50" s="59"/>
      <c r="B50" s="59"/>
    </row>
    <row r="51" ht="14.25" customHeight="1" spans="1:2">
      <c r="A51" s="59"/>
      <c r="B51" s="59"/>
    </row>
    <row r="52" ht="14.25" customHeight="1" spans="1:2">
      <c r="A52" s="59"/>
      <c r="B52" s="59"/>
    </row>
    <row r="53" ht="14.25" customHeight="1" spans="1:2">
      <c r="A53" s="59"/>
      <c r="B53" s="59"/>
    </row>
    <row r="54" ht="14.25" customHeight="1" spans="1:2">
      <c r="A54" s="59"/>
      <c r="B54" s="59"/>
    </row>
    <row r="55" ht="14.25" customHeight="1" spans="1:2">
      <c r="A55" s="59"/>
      <c r="B55" s="59"/>
    </row>
    <row r="56" ht="14.25" customHeight="1" spans="1:2">
      <c r="A56" s="59"/>
      <c r="B56" s="59"/>
    </row>
    <row r="57" ht="14.25" customHeight="1" spans="1:2">
      <c r="A57" s="59"/>
      <c r="B57" s="59"/>
    </row>
    <row r="58" ht="14.25" customHeight="1" spans="1:2">
      <c r="A58" s="59"/>
      <c r="B58" s="59"/>
    </row>
    <row r="59" ht="14.25" customHeight="1" spans="1:2">
      <c r="A59" s="59"/>
      <c r="B59" s="59"/>
    </row>
    <row r="60" ht="14.25" customHeight="1" spans="1:2">
      <c r="A60" s="59"/>
      <c r="B60" s="59"/>
    </row>
    <row r="61" ht="14.25" customHeight="1" spans="1:2">
      <c r="A61" s="59"/>
      <c r="B61" s="59"/>
    </row>
    <row r="62" ht="14.25" customHeight="1" spans="1:2">
      <c r="A62" s="59"/>
      <c r="B62" s="59"/>
    </row>
    <row r="63" ht="14.25" customHeight="1" spans="1:2">
      <c r="A63" s="59"/>
      <c r="B63" s="59"/>
    </row>
    <row r="64" ht="14.25" customHeight="1" spans="1:2">
      <c r="A64" s="59"/>
      <c r="B64" s="59"/>
    </row>
    <row r="65" ht="14.25" customHeight="1" spans="1:2">
      <c r="A65" s="59"/>
      <c r="B65" s="59"/>
    </row>
    <row r="66" ht="14.25" customHeight="1" spans="1:2">
      <c r="A66" s="59"/>
      <c r="B66" s="59"/>
    </row>
    <row r="67" ht="14.25" customHeight="1" spans="1:2">
      <c r="A67" s="59"/>
      <c r="B67" s="59"/>
    </row>
    <row r="68" ht="14.25" customHeight="1" spans="1:2">
      <c r="A68" s="59"/>
      <c r="B68" s="59"/>
    </row>
    <row r="69" ht="14.25" customHeight="1" spans="1:2">
      <c r="A69" s="59"/>
      <c r="B69" s="59"/>
    </row>
    <row r="70" ht="14.25" customHeight="1" spans="1:2">
      <c r="A70" s="59"/>
      <c r="B70" s="59"/>
    </row>
    <row r="71" ht="14.25" customHeight="1" spans="1:2">
      <c r="A71" s="59"/>
      <c r="B71" s="59"/>
    </row>
    <row r="72" ht="14.25" customHeight="1" spans="1:2">
      <c r="A72" s="59"/>
      <c r="B72" s="59"/>
    </row>
    <row r="73" ht="14.25" customHeight="1" spans="1:2">
      <c r="A73" s="59"/>
      <c r="B73" s="59"/>
    </row>
    <row r="74" ht="14.25" customHeight="1" spans="1:2">
      <c r="A74" s="59"/>
      <c r="B74" s="59"/>
    </row>
    <row r="75" ht="14.25" customHeight="1" spans="1:2">
      <c r="A75" s="59"/>
      <c r="B75" s="59"/>
    </row>
    <row r="76" ht="14.25" customHeight="1" spans="1:2">
      <c r="A76" s="59"/>
      <c r="B76" s="59"/>
    </row>
    <row r="77" ht="14.25" customHeight="1" spans="1:2">
      <c r="A77" s="59"/>
      <c r="B77" s="59"/>
    </row>
    <row r="78" ht="14.25" customHeight="1" spans="1:2">
      <c r="A78" s="59"/>
      <c r="B78" s="59"/>
    </row>
    <row r="79" ht="14.25" customHeight="1" spans="1:2">
      <c r="A79" s="59"/>
      <c r="B79" s="59"/>
    </row>
    <row r="80" ht="14.25" customHeight="1" spans="1:2">
      <c r="A80" s="59"/>
      <c r="B80" s="59"/>
    </row>
    <row r="81" ht="14.25" customHeight="1" spans="1:2">
      <c r="A81" s="59"/>
      <c r="B81" s="59"/>
    </row>
    <row r="82" ht="14.25" customHeight="1" spans="1:2">
      <c r="A82" s="59"/>
      <c r="B82" s="59"/>
    </row>
    <row r="83" ht="14.25" customHeight="1" spans="1:2">
      <c r="A83" s="59"/>
      <c r="B83" s="59"/>
    </row>
    <row r="84" ht="14.25" customHeight="1" spans="1:2">
      <c r="A84" s="59"/>
      <c r="B84" s="59"/>
    </row>
    <row r="85" ht="14.25" customHeight="1" spans="1:2">
      <c r="A85" s="59"/>
      <c r="B85" s="59"/>
    </row>
    <row r="86" ht="14.25" customHeight="1" spans="1:2">
      <c r="A86" s="59"/>
      <c r="B86" s="59"/>
    </row>
    <row r="87" ht="14.25" customHeight="1" spans="1:2">
      <c r="A87" s="59"/>
      <c r="B87" s="59"/>
    </row>
    <row r="88" ht="14.25" customHeight="1" spans="1:2">
      <c r="A88" s="59"/>
      <c r="B88" s="59"/>
    </row>
    <row r="89" ht="14.25" customHeight="1" spans="1:2">
      <c r="A89" s="59"/>
      <c r="B89" s="59"/>
    </row>
    <row r="90" ht="14.25" customHeight="1" spans="1:2">
      <c r="A90" s="59"/>
      <c r="B90" s="59"/>
    </row>
    <row r="91" ht="14.25" customHeight="1" spans="1:2">
      <c r="A91" s="59"/>
      <c r="B91" s="59"/>
    </row>
    <row r="92" ht="14.25" customHeight="1" spans="1:2">
      <c r="A92" s="59"/>
      <c r="B92" s="59"/>
    </row>
    <row r="93" ht="14.25" customHeight="1" spans="1:2">
      <c r="A93" s="59"/>
      <c r="B93" s="59"/>
    </row>
    <row r="94" ht="14.25" customHeight="1" spans="1:2">
      <c r="A94" s="59"/>
      <c r="B94" s="59"/>
    </row>
    <row r="95" ht="14.25" customHeight="1" spans="1:2">
      <c r="A95" s="59"/>
      <c r="B95" s="59"/>
    </row>
    <row r="96" ht="14.25" customHeight="1" spans="1:2">
      <c r="A96" s="59"/>
      <c r="B96" s="59"/>
    </row>
    <row r="97" ht="14.25" customHeight="1" spans="1:2">
      <c r="A97" s="59"/>
      <c r="B97" s="59"/>
    </row>
    <row r="98" ht="14.25" customHeight="1" spans="1:2">
      <c r="A98" s="59"/>
      <c r="B98" s="59"/>
    </row>
    <row r="99" ht="14.25" customHeight="1" spans="1:2">
      <c r="A99" s="59"/>
      <c r="B99" s="59"/>
    </row>
    <row r="100" ht="14.25" customHeight="1" spans="1:2">
      <c r="A100" s="59"/>
      <c r="B100" s="59"/>
    </row>
    <row r="101" ht="14.25" customHeight="1" spans="1:2">
      <c r="A101" s="59"/>
      <c r="B101" s="59"/>
    </row>
    <row r="102" ht="14.25" customHeight="1" spans="1:2">
      <c r="A102" s="59"/>
      <c r="B102" s="59"/>
    </row>
    <row r="103" ht="14.25" customHeight="1" spans="1:2">
      <c r="A103" s="59"/>
      <c r="B103" s="59"/>
    </row>
    <row r="104" ht="14.25" customHeight="1" spans="1:2">
      <c r="A104" s="59"/>
      <c r="B104" s="59"/>
    </row>
    <row r="105" ht="14.25" customHeight="1" spans="1:2">
      <c r="A105" s="59"/>
      <c r="B105" s="59"/>
    </row>
    <row r="106" ht="14.25" customHeight="1" spans="1:2">
      <c r="A106" s="59"/>
      <c r="B106" s="59"/>
    </row>
    <row r="107" ht="14.25" customHeight="1" spans="1:2">
      <c r="A107" s="59"/>
      <c r="B107" s="59"/>
    </row>
    <row r="108" ht="14.25" customHeight="1" spans="1:2">
      <c r="A108" s="59"/>
      <c r="B108" s="59"/>
    </row>
    <row r="109" ht="14.25" customHeight="1" spans="1:2">
      <c r="A109" s="59"/>
      <c r="B109" s="59"/>
    </row>
    <row r="110" ht="14.25" customHeight="1" spans="1:2">
      <c r="A110" s="59"/>
      <c r="B110" s="59"/>
    </row>
    <row r="111" ht="14.25" customHeight="1" spans="1:2">
      <c r="A111" s="59"/>
      <c r="B111" s="59"/>
    </row>
    <row r="112" ht="14.25" customHeight="1" spans="1:2">
      <c r="A112" s="59"/>
      <c r="B112" s="59"/>
    </row>
    <row r="113" ht="14.25" customHeight="1" spans="1:2">
      <c r="A113" s="59"/>
      <c r="B113" s="59"/>
    </row>
    <row r="114" ht="14.25" customHeight="1" spans="1:2">
      <c r="A114" s="59"/>
      <c r="B114" s="59"/>
    </row>
    <row r="115" ht="14.25" customHeight="1" spans="1:2">
      <c r="A115" s="59"/>
      <c r="B115" s="59"/>
    </row>
    <row r="116" ht="14.25" customHeight="1" spans="1:2">
      <c r="A116" s="59"/>
      <c r="B116" s="59"/>
    </row>
    <row r="117" ht="14.25" customHeight="1" spans="1:2">
      <c r="A117" s="59"/>
      <c r="B117" s="59"/>
    </row>
    <row r="118" ht="14.25" customHeight="1" spans="1:2">
      <c r="A118" s="59"/>
      <c r="B118" s="59"/>
    </row>
    <row r="119" ht="14.25" customHeight="1" spans="1:2">
      <c r="A119" s="59"/>
      <c r="B119" s="59"/>
    </row>
    <row r="120" ht="14.25" customHeight="1" spans="1:2">
      <c r="A120" s="59"/>
      <c r="B120" s="59"/>
    </row>
    <row r="121" ht="14.25" customHeight="1" spans="1:2">
      <c r="A121" s="59"/>
      <c r="B121" s="59"/>
    </row>
    <row r="122" ht="14.25" customHeight="1" spans="1:2">
      <c r="A122" s="59"/>
      <c r="B122" s="59"/>
    </row>
    <row r="123" ht="14.25" customHeight="1" spans="1:2">
      <c r="A123" s="59"/>
      <c r="B123" s="59"/>
    </row>
    <row r="124" ht="14.25" customHeight="1" spans="1:2">
      <c r="A124" s="59"/>
      <c r="B124" s="59"/>
    </row>
    <row r="125" ht="14.25" customHeight="1" spans="1:2">
      <c r="A125" s="59"/>
      <c r="B125" s="59"/>
    </row>
    <row r="126" ht="14.25" customHeight="1" spans="1:2">
      <c r="A126" s="59"/>
      <c r="B126" s="59"/>
    </row>
    <row r="127" ht="14.25" customHeight="1" spans="1:2">
      <c r="A127" s="59"/>
      <c r="B127" s="59"/>
    </row>
    <row r="128" ht="14.25" customHeight="1" spans="1:2">
      <c r="A128" s="59"/>
      <c r="B128" s="59"/>
    </row>
    <row r="129" ht="14.25" customHeight="1" spans="1:2">
      <c r="A129" s="59"/>
      <c r="B129" s="59"/>
    </row>
    <row r="130" ht="14.25" customHeight="1" spans="1:2">
      <c r="A130" s="59"/>
      <c r="B130" s="59"/>
    </row>
    <row r="131" ht="14.25" customHeight="1" spans="1:2">
      <c r="A131" s="59"/>
      <c r="B131" s="59"/>
    </row>
    <row r="132" ht="14.25" customHeight="1" spans="1:2">
      <c r="A132" s="59"/>
      <c r="B132" s="59"/>
    </row>
    <row r="133" ht="14.25" customHeight="1" spans="1:2">
      <c r="A133" s="59"/>
      <c r="B133" s="59"/>
    </row>
    <row r="134" ht="14.25" customHeight="1" spans="1:2">
      <c r="A134" s="59"/>
      <c r="B134" s="59"/>
    </row>
    <row r="135" ht="14.25" customHeight="1" spans="1:2">
      <c r="A135" s="59"/>
      <c r="B135" s="59"/>
    </row>
    <row r="136" ht="14.25" customHeight="1" spans="1:2">
      <c r="A136" s="59"/>
      <c r="B136" s="59"/>
    </row>
    <row r="137" ht="14.25" customHeight="1" spans="1:2">
      <c r="A137" s="59"/>
      <c r="B137" s="59"/>
    </row>
    <row r="138" ht="14.25" customHeight="1" spans="1:2">
      <c r="A138" s="59"/>
      <c r="B138" s="59"/>
    </row>
    <row r="139" ht="14.25" customHeight="1" spans="1:2">
      <c r="A139" s="59"/>
      <c r="B139" s="59"/>
    </row>
    <row r="140" ht="14.25" customHeight="1" spans="1:2">
      <c r="A140" s="59"/>
      <c r="B140" s="59"/>
    </row>
    <row r="141" ht="14.25" customHeight="1" spans="1:2">
      <c r="A141" s="59"/>
      <c r="B141" s="59"/>
    </row>
    <row r="142" ht="14.25" customHeight="1" spans="1:2">
      <c r="A142" s="59"/>
      <c r="B142" s="59"/>
    </row>
    <row r="143" ht="14.25" customHeight="1" spans="1:2">
      <c r="A143" s="59"/>
      <c r="B143" s="59"/>
    </row>
    <row r="144" ht="14.25" customHeight="1" spans="1:2">
      <c r="A144" s="59"/>
      <c r="B144" s="59"/>
    </row>
    <row r="145" ht="14.25" customHeight="1" spans="1:2">
      <c r="A145" s="59"/>
      <c r="B145" s="59"/>
    </row>
    <row r="146" ht="14.25" customHeight="1" spans="1:2">
      <c r="A146" s="59"/>
      <c r="B146" s="59"/>
    </row>
    <row r="147" ht="14.25" customHeight="1" spans="1:2">
      <c r="A147" s="59"/>
      <c r="B147" s="59"/>
    </row>
    <row r="148" ht="14.25" customHeight="1" spans="1:2">
      <c r="A148" s="59"/>
      <c r="B148" s="59"/>
    </row>
    <row r="149" ht="14.25" customHeight="1" spans="1:2">
      <c r="A149" s="59"/>
      <c r="B149" s="59"/>
    </row>
    <row r="150" ht="14.25" customHeight="1" spans="1:2">
      <c r="A150" s="59"/>
      <c r="B150" s="59"/>
    </row>
    <row r="151" ht="14.25" customHeight="1" spans="1:2">
      <c r="A151" s="59"/>
      <c r="B151" s="59"/>
    </row>
    <row r="152" ht="14.25" customHeight="1" spans="1:2">
      <c r="A152" s="59"/>
      <c r="B152" s="59"/>
    </row>
    <row r="153" ht="14.25" customHeight="1" spans="1:2">
      <c r="A153" s="59"/>
      <c r="B153" s="59"/>
    </row>
    <row r="154" ht="14.25" customHeight="1" spans="1:2">
      <c r="A154" s="59"/>
      <c r="B154" s="59"/>
    </row>
    <row r="155" ht="14.25" customHeight="1" spans="1:2">
      <c r="A155" s="59"/>
      <c r="B155" s="59"/>
    </row>
    <row r="156" ht="14.25" customHeight="1" spans="1:2">
      <c r="A156" s="59"/>
      <c r="B156" s="59"/>
    </row>
    <row r="157" ht="14.25" customHeight="1" spans="1:2">
      <c r="A157" s="59"/>
      <c r="B157" s="59"/>
    </row>
    <row r="158" ht="14.25" customHeight="1" spans="1:2">
      <c r="A158" s="59"/>
      <c r="B158" s="59"/>
    </row>
    <row r="159" ht="14.25" customHeight="1" spans="1:2">
      <c r="A159" s="59"/>
      <c r="B159" s="59"/>
    </row>
    <row r="160" ht="14.25" customHeight="1" spans="1:2">
      <c r="A160" s="59"/>
      <c r="B160" s="59"/>
    </row>
    <row r="161" ht="14.25" customHeight="1" spans="1:2">
      <c r="A161" s="59"/>
      <c r="B161" s="59"/>
    </row>
    <row r="162" ht="14.25" customHeight="1" spans="1:2">
      <c r="A162" s="59"/>
      <c r="B162" s="59"/>
    </row>
    <row r="163" ht="14.25" customHeight="1" spans="1:2">
      <c r="A163" s="59"/>
      <c r="B163" s="59"/>
    </row>
    <row r="164" ht="14.25" customHeight="1" spans="1:2">
      <c r="A164" s="59"/>
      <c r="B164" s="59"/>
    </row>
    <row r="165" ht="14.25" customHeight="1" spans="1:2">
      <c r="A165" s="59"/>
      <c r="B165" s="59"/>
    </row>
    <row r="166" ht="14.25" customHeight="1" spans="1:2">
      <c r="A166" s="59"/>
      <c r="B166" s="59"/>
    </row>
    <row r="167" ht="14.25" customHeight="1" spans="1:2">
      <c r="A167" s="59"/>
      <c r="B167" s="59"/>
    </row>
    <row r="168" ht="14.25" customHeight="1" spans="1:2">
      <c r="A168" s="59"/>
      <c r="B168" s="59"/>
    </row>
    <row r="169" ht="14.25" customHeight="1" spans="1:2">
      <c r="A169" s="59"/>
      <c r="B169" s="59"/>
    </row>
    <row r="170" ht="14.25" customHeight="1" spans="1:2">
      <c r="A170" s="59"/>
      <c r="B170" s="59"/>
    </row>
    <row r="171" ht="14.25" customHeight="1" spans="1:2">
      <c r="A171" s="59"/>
      <c r="B171" s="59"/>
    </row>
    <row r="172" ht="14.25" customHeight="1" spans="1:2">
      <c r="A172" s="59"/>
      <c r="B172" s="59"/>
    </row>
    <row r="173" ht="14.25" customHeight="1" spans="1:2">
      <c r="A173" s="59"/>
      <c r="B173" s="59"/>
    </row>
    <row r="174" ht="14.25" customHeight="1" spans="1:2">
      <c r="A174" s="59"/>
      <c r="B174" s="59"/>
    </row>
    <row r="175" ht="14.25" customHeight="1" spans="1:2">
      <c r="A175" s="59"/>
      <c r="B175" s="59"/>
    </row>
    <row r="176" ht="14.25" customHeight="1" spans="1:2">
      <c r="A176" s="59"/>
      <c r="B176" s="59"/>
    </row>
    <row r="177" ht="14.25" customHeight="1" spans="1:2">
      <c r="A177" s="59"/>
      <c r="B177" s="59"/>
    </row>
    <row r="178" ht="14.25" customHeight="1" spans="1:2">
      <c r="A178" s="59"/>
      <c r="B178" s="59"/>
    </row>
    <row r="179" ht="14.25" customHeight="1" spans="1:2">
      <c r="A179" s="59"/>
      <c r="B179" s="59"/>
    </row>
    <row r="180" ht="14.25" customHeight="1" spans="1:2">
      <c r="A180" s="59"/>
      <c r="B180" s="59"/>
    </row>
    <row r="181" ht="14.25" customHeight="1" spans="1:2">
      <c r="A181" s="59"/>
      <c r="B181" s="59"/>
    </row>
    <row r="182" ht="14.25" customHeight="1" spans="1:2">
      <c r="A182" s="59"/>
      <c r="B182" s="59"/>
    </row>
    <row r="183" ht="14.25" customHeight="1" spans="1:2">
      <c r="A183" s="59"/>
      <c r="B183" s="59"/>
    </row>
    <row r="184" ht="14.25" customHeight="1" spans="1:2">
      <c r="A184" s="59"/>
      <c r="B184" s="59"/>
    </row>
    <row r="185" ht="14.25" customHeight="1" spans="1:2">
      <c r="A185" s="59"/>
      <c r="B185" s="59"/>
    </row>
    <row r="186" ht="14.25" customHeight="1" spans="1:2">
      <c r="A186" s="59"/>
      <c r="B186" s="59"/>
    </row>
    <row r="187" ht="14.25" customHeight="1" spans="1:2">
      <c r="A187" s="59"/>
      <c r="B187" s="59"/>
    </row>
    <row r="188" ht="14.25" customHeight="1" spans="1:2">
      <c r="A188" s="59"/>
      <c r="B188" s="59"/>
    </row>
    <row r="189" ht="14.25" customHeight="1" spans="1:2">
      <c r="A189" s="59"/>
      <c r="B189" s="59"/>
    </row>
    <row r="190" ht="14.25" customHeight="1" spans="1:2">
      <c r="A190" s="59"/>
      <c r="B190" s="59"/>
    </row>
    <row r="191" ht="14.25" customHeight="1" spans="1:2">
      <c r="A191" s="59"/>
      <c r="B191" s="59"/>
    </row>
    <row r="192" ht="14.25" customHeight="1" spans="1:2">
      <c r="A192" s="59"/>
      <c r="B192" s="59"/>
    </row>
    <row r="193" ht="14.25" customHeight="1" spans="1:2">
      <c r="A193" s="59"/>
      <c r="B193" s="59"/>
    </row>
    <row r="194" ht="14.25" customHeight="1" spans="1:2">
      <c r="A194" s="59"/>
      <c r="B194" s="59"/>
    </row>
    <row r="195" ht="14.25" customHeight="1" spans="1:2">
      <c r="A195" s="59"/>
      <c r="B195" s="59"/>
    </row>
    <row r="196" ht="14.25" customHeight="1" spans="1:2">
      <c r="A196" s="59"/>
      <c r="B196" s="59"/>
    </row>
    <row r="197" ht="14.25" customHeight="1" spans="1:2">
      <c r="A197" s="59"/>
      <c r="B197" s="59"/>
    </row>
    <row r="198" ht="14.25" customHeight="1" spans="1:2">
      <c r="A198" s="59"/>
      <c r="B198" s="59"/>
    </row>
    <row r="199" ht="14.25" customHeight="1" spans="1:2">
      <c r="A199" s="59"/>
      <c r="B199" s="59"/>
    </row>
    <row r="200" ht="14.25" customHeight="1" spans="1:2">
      <c r="A200" s="59"/>
      <c r="B200" s="59"/>
    </row>
    <row r="201" ht="14.25" customHeight="1" spans="1:2">
      <c r="A201" s="59"/>
      <c r="B201" s="59"/>
    </row>
    <row r="202" ht="14.25" customHeight="1" spans="1:2">
      <c r="A202" s="59"/>
      <c r="B202" s="59"/>
    </row>
    <row r="203" ht="14.25" customHeight="1" spans="1:2">
      <c r="A203" s="59"/>
      <c r="B203" s="59"/>
    </row>
    <row r="204" ht="14.25" customHeight="1" spans="1:2">
      <c r="A204" s="59"/>
      <c r="B204" s="59"/>
    </row>
    <row r="205" ht="14.25" customHeight="1" spans="1:2">
      <c r="A205" s="59"/>
      <c r="B205" s="59"/>
    </row>
    <row r="206" ht="14.25" customHeight="1" spans="1:2">
      <c r="A206" s="59"/>
      <c r="B206" s="59"/>
    </row>
    <row r="207" ht="14.25" customHeight="1" spans="1:2">
      <c r="A207" s="59"/>
      <c r="B207" s="59"/>
    </row>
    <row r="208" ht="14.25" customHeight="1" spans="1:2">
      <c r="A208" s="59"/>
      <c r="B208" s="59"/>
    </row>
    <row r="209" ht="14.25" customHeight="1" spans="1:2">
      <c r="A209" s="59"/>
      <c r="B209" s="59"/>
    </row>
    <row r="210" ht="14.25" customHeight="1" spans="1:2">
      <c r="A210" s="59"/>
      <c r="B210" s="59"/>
    </row>
    <row r="211" ht="14.25" customHeight="1" spans="1:2">
      <c r="A211" s="59"/>
      <c r="B211" s="59"/>
    </row>
    <row r="212" ht="14.25" customHeight="1" spans="1:2">
      <c r="A212" s="59"/>
      <c r="B212" s="59"/>
    </row>
    <row r="213" ht="14.25" customHeight="1" spans="1:2">
      <c r="A213" s="59"/>
      <c r="B213" s="59"/>
    </row>
    <row r="214" ht="14.25" customHeight="1" spans="1:2">
      <c r="A214" s="59"/>
      <c r="B214" s="59"/>
    </row>
    <row r="215" ht="14.25" customHeight="1" spans="1:2">
      <c r="A215" s="59"/>
      <c r="B215" s="59"/>
    </row>
    <row r="216" ht="14.25" customHeight="1" spans="1:2">
      <c r="A216" s="59"/>
      <c r="B216" s="59"/>
    </row>
    <row r="217" ht="14.25" customHeight="1" spans="1:2">
      <c r="A217" s="59"/>
      <c r="B217" s="59"/>
    </row>
    <row r="218" ht="14.25" customHeight="1" spans="1:2">
      <c r="A218" s="59"/>
      <c r="B218" s="59"/>
    </row>
    <row r="219" ht="14.25" customHeight="1" spans="1:2">
      <c r="A219" s="59"/>
      <c r="B219" s="59"/>
    </row>
    <row r="220" ht="14.25" customHeight="1" spans="1:2">
      <c r="A220" s="59"/>
      <c r="B220" s="59"/>
    </row>
    <row r="221" ht="14.25" customHeight="1" spans="1:2">
      <c r="A221" s="59"/>
      <c r="B221" s="59"/>
    </row>
    <row r="222" ht="14.25" customHeight="1" spans="1:2">
      <c r="A222" s="59"/>
      <c r="B222" s="59"/>
    </row>
    <row r="223" ht="14.25" customHeight="1" spans="1:2">
      <c r="A223" s="59"/>
      <c r="B223" s="59"/>
    </row>
    <row r="224" ht="14.25" customHeight="1" spans="1:2">
      <c r="A224" s="59"/>
      <c r="B224" s="59"/>
    </row>
    <row r="225" ht="14.25" customHeight="1" spans="1:2">
      <c r="A225" s="59"/>
      <c r="B225" s="59"/>
    </row>
    <row r="226" ht="14.25" customHeight="1" spans="1:2">
      <c r="A226" s="59"/>
      <c r="B226" s="59"/>
    </row>
    <row r="227" ht="14.25" customHeight="1" spans="1:2">
      <c r="A227" s="59"/>
      <c r="B227" s="59"/>
    </row>
    <row r="228" ht="14.25" customHeight="1" spans="1:2">
      <c r="A228" s="59"/>
      <c r="B228" s="59"/>
    </row>
    <row r="229" ht="14.25" customHeight="1" spans="1:2">
      <c r="A229" s="59"/>
      <c r="B229" s="59"/>
    </row>
    <row r="230" ht="14.25" customHeight="1" spans="1:2">
      <c r="A230" s="59"/>
      <c r="B230" s="59"/>
    </row>
    <row r="231" ht="14.25" customHeight="1" spans="1:2">
      <c r="A231" s="59"/>
      <c r="B231" s="59"/>
    </row>
    <row r="232" ht="14.25" customHeight="1" spans="1:2">
      <c r="A232" s="59"/>
      <c r="B232" s="59"/>
    </row>
    <row r="233" ht="14.25" customHeight="1" spans="1:2">
      <c r="A233" s="59"/>
      <c r="B233" s="59"/>
    </row>
    <row r="234" ht="14.25" customHeight="1" spans="1:2">
      <c r="A234" s="59"/>
      <c r="B234" s="59"/>
    </row>
    <row r="235" ht="14.25" customHeight="1" spans="1:2">
      <c r="A235" s="59"/>
      <c r="B235" s="59"/>
    </row>
    <row r="236" ht="14.25" customHeight="1" spans="1:2">
      <c r="A236" s="59"/>
      <c r="B236" s="59"/>
    </row>
    <row r="237" ht="14.25" customHeight="1" spans="1:2">
      <c r="A237" s="59"/>
      <c r="B237" s="59"/>
    </row>
    <row r="238" ht="14.25" customHeight="1" spans="1:2">
      <c r="A238" s="59"/>
      <c r="B238" s="59"/>
    </row>
    <row r="239" ht="14.25" customHeight="1" spans="1:2">
      <c r="A239" s="59"/>
      <c r="B239" s="59"/>
    </row>
    <row r="240" ht="14.25" customHeight="1" spans="1:2">
      <c r="A240" s="59"/>
      <c r="B240" s="59"/>
    </row>
    <row r="241" ht="14.25" customHeight="1" spans="1:2">
      <c r="A241" s="59"/>
      <c r="B241" s="59"/>
    </row>
    <row r="242" ht="14.25" customHeight="1" spans="1:2">
      <c r="A242" s="59"/>
      <c r="B242" s="59"/>
    </row>
    <row r="243" ht="14.25" customHeight="1" spans="1:2">
      <c r="A243" s="59"/>
      <c r="B243" s="59"/>
    </row>
    <row r="244" ht="14.25" customHeight="1" spans="1:2">
      <c r="A244" s="59"/>
      <c r="B244" s="59"/>
    </row>
    <row r="245" ht="14.25" customHeight="1" spans="1:2">
      <c r="A245" s="59"/>
      <c r="B245" s="59"/>
    </row>
    <row r="246" ht="14.25" customHeight="1" spans="1:2">
      <c r="A246" s="59"/>
      <c r="B246" s="59"/>
    </row>
    <row r="247" ht="14.25" customHeight="1" spans="1:2">
      <c r="A247" s="59"/>
      <c r="B247" s="59"/>
    </row>
    <row r="248" ht="15.75" customHeight="1" spans="1:2">
      <c r="A248" s="59"/>
      <c r="B248" s="59"/>
    </row>
    <row r="249" ht="15.75" customHeight="1" spans="1:2">
      <c r="A249" s="59"/>
      <c r="B249" s="59"/>
    </row>
    <row r="250" ht="15.75" customHeight="1" spans="1:2">
      <c r="A250" s="59"/>
      <c r="B250" s="59"/>
    </row>
    <row r="251" ht="15.75" customHeight="1" spans="1:2">
      <c r="A251" s="59"/>
      <c r="B251" s="59"/>
    </row>
    <row r="252" ht="15.75" customHeight="1" spans="1:2">
      <c r="A252" s="59"/>
      <c r="B252" s="59"/>
    </row>
    <row r="253" ht="15.75" customHeight="1" spans="1:2">
      <c r="A253" s="59"/>
      <c r="B253" s="59"/>
    </row>
    <row r="254" ht="15.75" customHeight="1" spans="1:2">
      <c r="A254" s="59"/>
      <c r="B254" s="59"/>
    </row>
    <row r="255" ht="15.75" customHeight="1" spans="1:2">
      <c r="A255" s="59"/>
      <c r="B255" s="59"/>
    </row>
    <row r="256" ht="15.75" customHeight="1" spans="1:2">
      <c r="A256" s="59"/>
      <c r="B256" s="59"/>
    </row>
    <row r="257" ht="15.75" customHeight="1" spans="1:2">
      <c r="A257" s="59"/>
      <c r="B257" s="59"/>
    </row>
    <row r="258" ht="15.75" customHeight="1" spans="1:2">
      <c r="A258" s="59"/>
      <c r="B258" s="59"/>
    </row>
    <row r="259" ht="15.75" customHeight="1" spans="1:2">
      <c r="A259" s="59"/>
      <c r="B259" s="59"/>
    </row>
    <row r="260" ht="15.75" customHeight="1" spans="1:2">
      <c r="A260" s="59"/>
      <c r="B260" s="59"/>
    </row>
    <row r="261" ht="15.75" customHeight="1" spans="1:2">
      <c r="A261" s="59"/>
      <c r="B261" s="59"/>
    </row>
    <row r="262" ht="15.75" customHeight="1" spans="1:2">
      <c r="A262" s="59"/>
      <c r="B262" s="59"/>
    </row>
    <row r="263" ht="15.75" customHeight="1" spans="1:2">
      <c r="A263" s="59"/>
      <c r="B263" s="59"/>
    </row>
    <row r="264" ht="15.75" customHeight="1" spans="1:2">
      <c r="A264" s="59"/>
      <c r="B264" s="59"/>
    </row>
    <row r="265" ht="15.75" customHeight="1" spans="1:2">
      <c r="A265" s="59"/>
      <c r="B265" s="59"/>
    </row>
    <row r="266" ht="15.75" customHeight="1" spans="1:2">
      <c r="A266" s="59"/>
      <c r="B266" s="59"/>
    </row>
    <row r="267" ht="15.75" customHeight="1" spans="1:2">
      <c r="A267" s="59"/>
      <c r="B267" s="59"/>
    </row>
    <row r="268" ht="15.75" customHeight="1" spans="1:2">
      <c r="A268" s="59"/>
      <c r="B268" s="59"/>
    </row>
    <row r="269" ht="15.75" customHeight="1" spans="1:2">
      <c r="A269" s="59"/>
      <c r="B269" s="59"/>
    </row>
    <row r="270" ht="15.75" customHeight="1" spans="1:2">
      <c r="A270" s="59"/>
      <c r="B270" s="59"/>
    </row>
    <row r="271" ht="15.75" customHeight="1" spans="1:2">
      <c r="A271" s="59"/>
      <c r="B271" s="59"/>
    </row>
    <row r="272" ht="15.75" customHeight="1" spans="1:2">
      <c r="A272" s="59"/>
      <c r="B272" s="59"/>
    </row>
    <row r="273" ht="15.75" customHeight="1" spans="1:2">
      <c r="A273" s="59"/>
      <c r="B273" s="59"/>
    </row>
    <row r="274" ht="15.75" customHeight="1" spans="1:2">
      <c r="A274" s="59"/>
      <c r="B274" s="59"/>
    </row>
    <row r="275" ht="15.75" customHeight="1" spans="1:2">
      <c r="A275" s="59"/>
      <c r="B275" s="59"/>
    </row>
    <row r="276" ht="15.75" customHeight="1" spans="1:2">
      <c r="A276" s="59"/>
      <c r="B276" s="59"/>
    </row>
    <row r="277" ht="15.75" customHeight="1" spans="1:2">
      <c r="A277" s="59"/>
      <c r="B277" s="59"/>
    </row>
    <row r="278" ht="15.75" customHeight="1" spans="1:2">
      <c r="A278" s="59"/>
      <c r="B278" s="59"/>
    </row>
    <row r="279" ht="15.75" customHeight="1" spans="1:2">
      <c r="A279" s="59"/>
      <c r="B279" s="59"/>
    </row>
    <row r="280" ht="15.75" customHeight="1" spans="1:2">
      <c r="A280" s="59"/>
      <c r="B280" s="59"/>
    </row>
    <row r="281" ht="15.75" customHeight="1" spans="1:2">
      <c r="A281" s="59"/>
      <c r="B281" s="59"/>
    </row>
    <row r="282" ht="15.75" customHeight="1" spans="1:2">
      <c r="A282" s="59"/>
      <c r="B282" s="59"/>
    </row>
    <row r="283" ht="15.75" customHeight="1" spans="1:2">
      <c r="A283" s="59"/>
      <c r="B283" s="59"/>
    </row>
    <row r="284" ht="15.75" customHeight="1" spans="1:2">
      <c r="A284" s="59"/>
      <c r="B284" s="59"/>
    </row>
    <row r="285" ht="15.75" customHeight="1" spans="1:2">
      <c r="A285" s="59"/>
      <c r="B285" s="59"/>
    </row>
    <row r="286" ht="15.75" customHeight="1" spans="1:2">
      <c r="A286" s="59"/>
      <c r="B286" s="59"/>
    </row>
    <row r="287" ht="15.75" customHeight="1" spans="1:2">
      <c r="A287" s="59"/>
      <c r="B287" s="59"/>
    </row>
    <row r="288" ht="15.75" customHeight="1" spans="1:2">
      <c r="A288" s="59"/>
      <c r="B288" s="59"/>
    </row>
    <row r="289" ht="15.75" customHeight="1" spans="1:2">
      <c r="A289" s="59"/>
      <c r="B289" s="59"/>
    </row>
    <row r="290" ht="15.75" customHeight="1" spans="1:2">
      <c r="A290" s="59"/>
      <c r="B290" s="59"/>
    </row>
    <row r="291" ht="15.75" customHeight="1" spans="1:2">
      <c r="A291" s="59"/>
      <c r="B291" s="59"/>
    </row>
    <row r="292" ht="15.75" customHeight="1" spans="1:2">
      <c r="A292" s="59"/>
      <c r="B292" s="59"/>
    </row>
    <row r="293" ht="15.75" customHeight="1" spans="1:2">
      <c r="A293" s="59"/>
      <c r="B293" s="59"/>
    </row>
    <row r="294" ht="15.75" customHeight="1" spans="1:2">
      <c r="A294" s="59"/>
      <c r="B294" s="59"/>
    </row>
    <row r="295" ht="15.75" customHeight="1" spans="1:2">
      <c r="A295" s="59"/>
      <c r="B295" s="59"/>
    </row>
    <row r="296" ht="15.75" customHeight="1" spans="1:2">
      <c r="A296" s="59"/>
      <c r="B296" s="59"/>
    </row>
    <row r="297" ht="15.75" customHeight="1" spans="1:2">
      <c r="A297" s="59"/>
      <c r="B297" s="59"/>
    </row>
    <row r="298" ht="15.75" customHeight="1" spans="1:2">
      <c r="A298" s="59"/>
      <c r="B298" s="59"/>
    </row>
    <row r="299" ht="15.75" customHeight="1" spans="1:2">
      <c r="A299" s="59"/>
      <c r="B299" s="59"/>
    </row>
    <row r="300" ht="15.75" customHeight="1" spans="1:2">
      <c r="A300" s="59"/>
      <c r="B300" s="59"/>
    </row>
    <row r="301" ht="15.75" customHeight="1" spans="1:2">
      <c r="A301" s="59"/>
      <c r="B301" s="59"/>
    </row>
    <row r="302" ht="15.75" customHeight="1" spans="1:2">
      <c r="A302" s="59"/>
      <c r="B302" s="59"/>
    </row>
    <row r="303" ht="15.75" customHeight="1" spans="1:2">
      <c r="A303" s="59"/>
      <c r="B303" s="59"/>
    </row>
    <row r="304" ht="15.75" customHeight="1" spans="1:2">
      <c r="A304" s="59"/>
      <c r="B304" s="59"/>
    </row>
    <row r="305" ht="15.75" customHeight="1" spans="1:2">
      <c r="A305" s="59"/>
      <c r="B305" s="59"/>
    </row>
    <row r="306" ht="15.75" customHeight="1" spans="1:2">
      <c r="A306" s="59"/>
      <c r="B306" s="59"/>
    </row>
    <row r="307" ht="15.75" customHeight="1" spans="1:2">
      <c r="A307" s="59"/>
      <c r="B307" s="59"/>
    </row>
    <row r="308" ht="15.75" customHeight="1" spans="1:2">
      <c r="A308" s="59"/>
      <c r="B308" s="59"/>
    </row>
    <row r="309" ht="15.75" customHeight="1" spans="1:2">
      <c r="A309" s="59"/>
      <c r="B309" s="59"/>
    </row>
    <row r="310" ht="15.75" customHeight="1" spans="1:2">
      <c r="A310" s="59"/>
      <c r="B310" s="59"/>
    </row>
    <row r="311" ht="15.75" customHeight="1" spans="1:2">
      <c r="A311" s="59"/>
      <c r="B311" s="59"/>
    </row>
    <row r="312" ht="15.75" customHeight="1" spans="1:2">
      <c r="A312" s="59"/>
      <c r="B312" s="59"/>
    </row>
    <row r="313" ht="15.75" customHeight="1" spans="1:2">
      <c r="A313" s="59"/>
      <c r="B313" s="59"/>
    </row>
    <row r="314" ht="15.75" customHeight="1" spans="1:2">
      <c r="A314" s="59"/>
      <c r="B314" s="59"/>
    </row>
    <row r="315" ht="15.75" customHeight="1" spans="1:2">
      <c r="A315" s="59"/>
      <c r="B315" s="59"/>
    </row>
    <row r="316" ht="15.75" customHeight="1" spans="1:2">
      <c r="A316" s="59"/>
      <c r="B316" s="59"/>
    </row>
    <row r="317" ht="15.75" customHeight="1" spans="1:2">
      <c r="A317" s="59"/>
      <c r="B317" s="59"/>
    </row>
    <row r="318" ht="15.75" customHeight="1" spans="1:2">
      <c r="A318" s="59"/>
      <c r="B318" s="59"/>
    </row>
    <row r="319" ht="15.75" customHeight="1" spans="1:2">
      <c r="A319" s="59"/>
      <c r="B319" s="59"/>
    </row>
    <row r="320" ht="15.75" customHeight="1" spans="1:2">
      <c r="A320" s="59"/>
      <c r="B320" s="59"/>
    </row>
    <row r="321" ht="15.75" customHeight="1" spans="1:2">
      <c r="A321" s="59"/>
      <c r="B321" s="59"/>
    </row>
    <row r="322" ht="15.75" customHeight="1" spans="1:2">
      <c r="A322" s="59"/>
      <c r="B322" s="59"/>
    </row>
    <row r="323" ht="15.75" customHeight="1" spans="1:2">
      <c r="A323" s="59"/>
      <c r="B323" s="59"/>
    </row>
    <row r="324" ht="15.75" customHeight="1" spans="1:2">
      <c r="A324" s="59"/>
      <c r="B324" s="59"/>
    </row>
    <row r="325" ht="15.75" customHeight="1" spans="1:2">
      <c r="A325" s="59"/>
      <c r="B325" s="59"/>
    </row>
    <row r="326" ht="15.75" customHeight="1" spans="1:2">
      <c r="A326" s="59"/>
      <c r="B326" s="59"/>
    </row>
    <row r="327" ht="15.75" customHeight="1" spans="1:2">
      <c r="A327" s="59"/>
      <c r="B327" s="59"/>
    </row>
    <row r="328" ht="15.75" customHeight="1" spans="1:2">
      <c r="A328" s="59"/>
      <c r="B328" s="59"/>
    </row>
    <row r="329" ht="15.75" customHeight="1" spans="1:2">
      <c r="A329" s="59"/>
      <c r="B329" s="59"/>
    </row>
    <row r="330" ht="15.75" customHeight="1" spans="1:2">
      <c r="A330" s="59"/>
      <c r="B330" s="59"/>
    </row>
    <row r="331" ht="15.75" customHeight="1" spans="1:2">
      <c r="A331" s="59"/>
      <c r="B331" s="59"/>
    </row>
    <row r="332" ht="15.75" customHeight="1" spans="1:2">
      <c r="A332" s="59"/>
      <c r="B332" s="59"/>
    </row>
    <row r="333" ht="15.75" customHeight="1" spans="1:2">
      <c r="A333" s="59"/>
      <c r="B333" s="59"/>
    </row>
    <row r="334" ht="15.75" customHeight="1" spans="1:2">
      <c r="A334" s="59"/>
      <c r="B334" s="59"/>
    </row>
    <row r="335" ht="15.75" customHeight="1" spans="1:2">
      <c r="A335" s="59"/>
      <c r="B335" s="59"/>
    </row>
    <row r="336" ht="15.75" customHeight="1" spans="1:2">
      <c r="A336" s="59"/>
      <c r="B336" s="59"/>
    </row>
    <row r="337" ht="15.75" customHeight="1" spans="1:2">
      <c r="A337" s="59"/>
      <c r="B337" s="59"/>
    </row>
    <row r="338" ht="15.75" customHeight="1" spans="1:2">
      <c r="A338" s="59"/>
      <c r="B338" s="59"/>
    </row>
    <row r="339" ht="15.75" customHeight="1" spans="1:2">
      <c r="A339" s="59"/>
      <c r="B339" s="59"/>
    </row>
    <row r="340" ht="15.75" customHeight="1" spans="1:2">
      <c r="A340" s="59"/>
      <c r="B340" s="59"/>
    </row>
    <row r="341" ht="15.75" customHeight="1" spans="1:2">
      <c r="A341" s="59"/>
      <c r="B341" s="59"/>
    </row>
    <row r="342" ht="15.75" customHeight="1" spans="1:2">
      <c r="A342" s="59"/>
      <c r="B342" s="59"/>
    </row>
    <row r="343" ht="15.75" customHeight="1" spans="1:2">
      <c r="A343" s="59"/>
      <c r="B343" s="59"/>
    </row>
    <row r="344" ht="15.75" customHeight="1" spans="1:2">
      <c r="A344" s="59"/>
      <c r="B344" s="59"/>
    </row>
    <row r="345" ht="15.75" customHeight="1" spans="1:2">
      <c r="A345" s="59"/>
      <c r="B345" s="59"/>
    </row>
    <row r="346" ht="15.75" customHeight="1" spans="1:2">
      <c r="A346" s="59"/>
      <c r="B346" s="59"/>
    </row>
    <row r="347" ht="15.75" customHeight="1" spans="1:2">
      <c r="A347" s="59"/>
      <c r="B347" s="59"/>
    </row>
    <row r="348" ht="15.75" customHeight="1" spans="1:2">
      <c r="A348" s="59"/>
      <c r="B348" s="59"/>
    </row>
    <row r="349" ht="15.75" customHeight="1" spans="1:2">
      <c r="A349" s="59"/>
      <c r="B349" s="59"/>
    </row>
    <row r="350" ht="15.75" customHeight="1" spans="1:2">
      <c r="A350" s="59"/>
      <c r="B350" s="59"/>
    </row>
    <row r="351" ht="15.75" customHeight="1" spans="1:2">
      <c r="A351" s="59"/>
      <c r="B351" s="59"/>
    </row>
    <row r="352" ht="15.75" customHeight="1" spans="1:2">
      <c r="A352" s="59"/>
      <c r="B352" s="59"/>
    </row>
    <row r="353" ht="15.75" customHeight="1" spans="1:2">
      <c r="A353" s="59"/>
      <c r="B353" s="59"/>
    </row>
    <row r="354" ht="15.75" customHeight="1" spans="1:2">
      <c r="A354" s="59"/>
      <c r="B354" s="59"/>
    </row>
    <row r="355" ht="15.75" customHeight="1" spans="1:2">
      <c r="A355" s="59"/>
      <c r="B355" s="59"/>
    </row>
    <row r="356" ht="15.75" customHeight="1" spans="1:2">
      <c r="A356" s="59"/>
      <c r="B356" s="59"/>
    </row>
    <row r="357" ht="15.75" customHeight="1" spans="1:2">
      <c r="A357" s="59"/>
      <c r="B357" s="59"/>
    </row>
    <row r="358" ht="15.75" customHeight="1" spans="1:2">
      <c r="A358" s="59"/>
      <c r="B358" s="59"/>
    </row>
    <row r="359" ht="15.75" customHeight="1" spans="1:2">
      <c r="A359" s="59"/>
      <c r="B359" s="59"/>
    </row>
    <row r="360" ht="15.75" customHeight="1" spans="1:2">
      <c r="A360" s="59"/>
      <c r="B360" s="59"/>
    </row>
    <row r="361" ht="15.75" customHeight="1" spans="1:2">
      <c r="A361" s="59"/>
      <c r="B361" s="59"/>
    </row>
    <row r="362" ht="15.75" customHeight="1" spans="1:2">
      <c r="A362" s="59"/>
      <c r="B362" s="59"/>
    </row>
    <row r="363" ht="15.75" customHeight="1" spans="1:2">
      <c r="A363" s="59"/>
      <c r="B363" s="59"/>
    </row>
    <row r="364" ht="15.75" customHeight="1" spans="1:2">
      <c r="A364" s="59"/>
      <c r="B364" s="59"/>
    </row>
    <row r="365" ht="15.75" customHeight="1" spans="1:2">
      <c r="A365" s="59"/>
      <c r="B365" s="59"/>
    </row>
    <row r="366" ht="15.75" customHeight="1" spans="1:2">
      <c r="A366" s="59"/>
      <c r="B366" s="59"/>
    </row>
    <row r="367" ht="15.75" customHeight="1" spans="1:2">
      <c r="A367" s="59"/>
      <c r="B367" s="59"/>
    </row>
    <row r="368" ht="15.75" customHeight="1" spans="1:2">
      <c r="A368" s="59"/>
      <c r="B368" s="59"/>
    </row>
    <row r="369" ht="15.75" customHeight="1" spans="1:2">
      <c r="A369" s="59"/>
      <c r="B369" s="59"/>
    </row>
    <row r="370" ht="15.75" customHeight="1" spans="1:2">
      <c r="A370" s="59"/>
      <c r="B370" s="59"/>
    </row>
    <row r="371" ht="15.75" customHeight="1" spans="1:2">
      <c r="A371" s="59"/>
      <c r="B371" s="59"/>
    </row>
    <row r="372" ht="15.75" customHeight="1" spans="1:2">
      <c r="A372" s="59"/>
      <c r="B372" s="59"/>
    </row>
    <row r="373" ht="15.75" customHeight="1" spans="1:2">
      <c r="A373" s="59"/>
      <c r="B373" s="59"/>
    </row>
    <row r="374" ht="15.75" customHeight="1" spans="1:2">
      <c r="A374" s="59"/>
      <c r="B374" s="59"/>
    </row>
    <row r="375" ht="15.75" customHeight="1" spans="1:2">
      <c r="A375" s="59"/>
      <c r="B375" s="59"/>
    </row>
    <row r="376" ht="15.75" customHeight="1" spans="1:2">
      <c r="A376" s="59"/>
      <c r="B376" s="59"/>
    </row>
    <row r="377" ht="15.75" customHeight="1" spans="1:2">
      <c r="A377" s="59"/>
      <c r="B377" s="59"/>
    </row>
    <row r="378" ht="15.75" customHeight="1" spans="1:2">
      <c r="A378" s="59"/>
      <c r="B378" s="59"/>
    </row>
    <row r="379" ht="15.75" customHeight="1" spans="1:2">
      <c r="A379" s="59"/>
      <c r="B379" s="59"/>
    </row>
    <row r="380" ht="15.75" customHeight="1" spans="1:2">
      <c r="A380" s="59"/>
      <c r="B380" s="59"/>
    </row>
    <row r="381" ht="15.75" customHeight="1" spans="1:2">
      <c r="A381" s="59"/>
      <c r="B381" s="59"/>
    </row>
    <row r="382" ht="15.75" customHeight="1" spans="1:2">
      <c r="A382" s="59"/>
      <c r="B382" s="59"/>
    </row>
    <row r="383" ht="15.75" customHeight="1" spans="1:2">
      <c r="A383" s="59"/>
      <c r="B383" s="59"/>
    </row>
    <row r="384" ht="15.75" customHeight="1" spans="1:2">
      <c r="A384" s="59"/>
      <c r="B384" s="59"/>
    </row>
    <row r="385" ht="15.75" customHeight="1" spans="1:2">
      <c r="A385" s="59"/>
      <c r="B385" s="59"/>
    </row>
    <row r="386" ht="15.75" customHeight="1" spans="1:2">
      <c r="A386" s="59"/>
      <c r="B386" s="59"/>
    </row>
    <row r="387" ht="15.75" customHeight="1" spans="1:2">
      <c r="A387" s="59"/>
      <c r="B387" s="59"/>
    </row>
    <row r="388" ht="15.75" customHeight="1" spans="1:2">
      <c r="A388" s="59"/>
      <c r="B388" s="59"/>
    </row>
    <row r="389" ht="15.75" customHeight="1" spans="1:2">
      <c r="A389" s="59"/>
      <c r="B389" s="59"/>
    </row>
    <row r="390" ht="15.75" customHeight="1" spans="1:2">
      <c r="A390" s="59"/>
      <c r="B390" s="59"/>
    </row>
    <row r="391" ht="15.75" customHeight="1" spans="1:2">
      <c r="A391" s="59"/>
      <c r="B391" s="59"/>
    </row>
    <row r="392" ht="15.75" customHeight="1" spans="1:2">
      <c r="A392" s="59"/>
      <c r="B392" s="59"/>
    </row>
    <row r="393" ht="15.75" customHeight="1" spans="1:2">
      <c r="A393" s="59"/>
      <c r="B393" s="59"/>
    </row>
    <row r="394" ht="15.75" customHeight="1" spans="1:2">
      <c r="A394" s="59"/>
      <c r="B394" s="59"/>
    </row>
    <row r="395" ht="15.75" customHeight="1" spans="1:2">
      <c r="A395" s="59"/>
      <c r="B395" s="59"/>
    </row>
    <row r="396" ht="15.75" customHeight="1" spans="1:2">
      <c r="A396" s="59"/>
      <c r="B396" s="59"/>
    </row>
    <row r="397" ht="15.75" customHeight="1" spans="1:2">
      <c r="A397" s="59"/>
      <c r="B397" s="59"/>
    </row>
    <row r="398" ht="15.75" customHeight="1" spans="1:2">
      <c r="A398" s="59"/>
      <c r="B398" s="59"/>
    </row>
    <row r="399" ht="15.75" customHeight="1" spans="1:2">
      <c r="A399" s="59"/>
      <c r="B399" s="59"/>
    </row>
    <row r="400" ht="15.75" customHeight="1" spans="1:2">
      <c r="A400" s="59"/>
      <c r="B400" s="59"/>
    </row>
    <row r="401" ht="15.75" customHeight="1" spans="1:2">
      <c r="A401" s="59"/>
      <c r="B401" s="59"/>
    </row>
    <row r="402" ht="15.75" customHeight="1" spans="1:2">
      <c r="A402" s="59"/>
      <c r="B402" s="59"/>
    </row>
    <row r="403" ht="15.75" customHeight="1" spans="1:2">
      <c r="A403" s="59"/>
      <c r="B403" s="59"/>
    </row>
    <row r="404" ht="15.75" customHeight="1" spans="1:2">
      <c r="A404" s="59"/>
      <c r="B404" s="59"/>
    </row>
    <row r="405" ht="15.75" customHeight="1" spans="1:2">
      <c r="A405" s="59"/>
      <c r="B405" s="59"/>
    </row>
    <row r="406" ht="15.75" customHeight="1" spans="1:2">
      <c r="A406" s="59"/>
      <c r="B406" s="59"/>
    </row>
    <row r="407" ht="15.75" customHeight="1" spans="1:2">
      <c r="A407" s="59"/>
      <c r="B407" s="59"/>
    </row>
    <row r="408" ht="15.75" customHeight="1" spans="1:2">
      <c r="A408" s="59"/>
      <c r="B408" s="59"/>
    </row>
    <row r="409" ht="15.75" customHeight="1" spans="1:2">
      <c r="A409" s="59"/>
      <c r="B409" s="59"/>
    </row>
    <row r="410" ht="15.75" customHeight="1" spans="1:2">
      <c r="A410" s="59"/>
      <c r="B410" s="59"/>
    </row>
    <row r="411" ht="15.75" customHeight="1" spans="1:2">
      <c r="A411" s="59"/>
      <c r="B411" s="59"/>
    </row>
    <row r="412" ht="15.75" customHeight="1" spans="1:2">
      <c r="A412" s="59"/>
      <c r="B412" s="59"/>
    </row>
    <row r="413" ht="15.75" customHeight="1" spans="1:2">
      <c r="A413" s="59"/>
      <c r="B413" s="59"/>
    </row>
    <row r="414" ht="15.75" customHeight="1" spans="1:2">
      <c r="A414" s="59"/>
      <c r="B414" s="59"/>
    </row>
    <row r="415" ht="15.75" customHeight="1" spans="1:2">
      <c r="A415" s="59"/>
      <c r="B415" s="59"/>
    </row>
    <row r="416" ht="15.75" customHeight="1" spans="1:2">
      <c r="A416" s="59"/>
      <c r="B416" s="59"/>
    </row>
    <row r="417" ht="15.75" customHeight="1" spans="1:2">
      <c r="A417" s="59"/>
      <c r="B417" s="59"/>
    </row>
    <row r="418" ht="15.75" customHeight="1" spans="1:2">
      <c r="A418" s="59"/>
      <c r="B418" s="59"/>
    </row>
    <row r="419" ht="15.75" customHeight="1" spans="1:2">
      <c r="A419" s="59"/>
      <c r="B419" s="59"/>
    </row>
    <row r="420" ht="15.75" customHeight="1" spans="1:2">
      <c r="A420" s="59"/>
      <c r="B420" s="59"/>
    </row>
    <row r="421" ht="15.75" customHeight="1" spans="1:2">
      <c r="A421" s="59"/>
      <c r="B421" s="59"/>
    </row>
    <row r="422" ht="15.75" customHeight="1" spans="1:2">
      <c r="A422" s="59"/>
      <c r="B422" s="59"/>
    </row>
    <row r="423" ht="15.75" customHeight="1" spans="1:2">
      <c r="A423" s="59"/>
      <c r="B423" s="59"/>
    </row>
    <row r="424" ht="15.75" customHeight="1" spans="1:2">
      <c r="A424" s="59"/>
      <c r="B424" s="59"/>
    </row>
    <row r="425" ht="15.75" customHeight="1" spans="1:2">
      <c r="A425" s="59"/>
      <c r="B425" s="59"/>
    </row>
    <row r="426" ht="15.75" customHeight="1" spans="1:2">
      <c r="A426" s="59"/>
      <c r="B426" s="59"/>
    </row>
    <row r="427" ht="15.75" customHeight="1" spans="1:2">
      <c r="A427" s="59"/>
      <c r="B427" s="59"/>
    </row>
    <row r="428" ht="15.75" customHeight="1" spans="1:2">
      <c r="A428" s="59"/>
      <c r="B428" s="59"/>
    </row>
    <row r="429" ht="15.75" customHeight="1" spans="1:2">
      <c r="A429" s="59"/>
      <c r="B429" s="59"/>
    </row>
    <row r="430" ht="15.75" customHeight="1" spans="1:2">
      <c r="A430" s="59"/>
      <c r="B430" s="59"/>
    </row>
    <row r="431" ht="15.75" customHeight="1" spans="1:2">
      <c r="A431" s="59"/>
      <c r="B431" s="59"/>
    </row>
    <row r="432" ht="15.75" customHeight="1" spans="1:2">
      <c r="A432" s="59"/>
      <c r="B432" s="59"/>
    </row>
    <row r="433" ht="15.75" customHeight="1" spans="1:2">
      <c r="A433" s="59"/>
      <c r="B433" s="59"/>
    </row>
    <row r="434" ht="15.75" customHeight="1" spans="1:2">
      <c r="A434" s="59"/>
      <c r="B434" s="59"/>
    </row>
    <row r="435" ht="15.75" customHeight="1" spans="1:2">
      <c r="A435" s="59"/>
      <c r="B435" s="59"/>
    </row>
    <row r="436" ht="15.75" customHeight="1" spans="1:2">
      <c r="A436" s="59"/>
      <c r="B436" s="59"/>
    </row>
    <row r="437" ht="15.75" customHeight="1" spans="1:2">
      <c r="A437" s="59"/>
      <c r="B437" s="59"/>
    </row>
    <row r="438" ht="15.75" customHeight="1" spans="1:2">
      <c r="A438" s="59"/>
      <c r="B438" s="59"/>
    </row>
    <row r="439" ht="15.75" customHeight="1" spans="1:2">
      <c r="A439" s="59"/>
      <c r="B439" s="59"/>
    </row>
    <row r="440" ht="15.75" customHeight="1" spans="1:2">
      <c r="A440" s="59"/>
      <c r="B440" s="59"/>
    </row>
    <row r="441" ht="15.75" customHeight="1" spans="1:2">
      <c r="A441" s="59"/>
      <c r="B441" s="59"/>
    </row>
    <row r="442" ht="15.75" customHeight="1" spans="1:2">
      <c r="A442" s="59"/>
      <c r="B442" s="59"/>
    </row>
    <row r="443" ht="15.75" customHeight="1" spans="1:2">
      <c r="A443" s="59"/>
      <c r="B443" s="59"/>
    </row>
    <row r="444" ht="15.75" customHeight="1" spans="1:2">
      <c r="A444" s="59"/>
      <c r="B444" s="59"/>
    </row>
    <row r="445" ht="15.75" customHeight="1" spans="1:2">
      <c r="A445" s="59"/>
      <c r="B445" s="59"/>
    </row>
    <row r="446" ht="15.75" customHeight="1" spans="1:2">
      <c r="A446" s="59"/>
      <c r="B446" s="59"/>
    </row>
    <row r="447" ht="15.75" customHeight="1" spans="1:2">
      <c r="A447" s="59"/>
      <c r="B447" s="59"/>
    </row>
    <row r="448" ht="15.75" customHeight="1" spans="1:2">
      <c r="A448" s="59"/>
      <c r="B448" s="59"/>
    </row>
    <row r="449" ht="15.75" customHeight="1" spans="1:2">
      <c r="A449" s="59"/>
      <c r="B449" s="59"/>
    </row>
    <row r="450" ht="15.75" customHeight="1" spans="1:2">
      <c r="A450" s="59"/>
      <c r="B450" s="59"/>
    </row>
    <row r="451" ht="15.75" customHeight="1" spans="1:2">
      <c r="A451" s="59"/>
      <c r="B451" s="59"/>
    </row>
    <row r="452" ht="15.75" customHeight="1" spans="1:2">
      <c r="A452" s="59"/>
      <c r="B452" s="59"/>
    </row>
    <row r="453" ht="15.75" customHeight="1" spans="1:2">
      <c r="A453" s="59"/>
      <c r="B453" s="59"/>
    </row>
    <row r="454" ht="15.75" customHeight="1" spans="1:2">
      <c r="A454" s="59"/>
      <c r="B454" s="59"/>
    </row>
    <row r="455" ht="15.75" customHeight="1" spans="1:2">
      <c r="A455" s="59"/>
      <c r="B455" s="59"/>
    </row>
    <row r="456" ht="15.75" customHeight="1" spans="1:2">
      <c r="A456" s="59"/>
      <c r="B456" s="59"/>
    </row>
    <row r="457" ht="15.75" customHeight="1" spans="1:2">
      <c r="A457" s="59"/>
      <c r="B457" s="59"/>
    </row>
    <row r="458" ht="15.75" customHeight="1" spans="1:2">
      <c r="A458" s="59"/>
      <c r="B458" s="59"/>
    </row>
    <row r="459" ht="15.75" customHeight="1" spans="1:2">
      <c r="A459" s="59"/>
      <c r="B459" s="59"/>
    </row>
    <row r="460" ht="15.75" customHeight="1" spans="1:2">
      <c r="A460" s="59"/>
      <c r="B460" s="59"/>
    </row>
    <row r="461" ht="15.75" customHeight="1" spans="1:2">
      <c r="A461" s="59"/>
      <c r="B461" s="59"/>
    </row>
    <row r="462" ht="15.75" customHeight="1" spans="1:2">
      <c r="A462" s="59"/>
      <c r="B462" s="59"/>
    </row>
    <row r="463" ht="15.75" customHeight="1" spans="1:2">
      <c r="A463" s="59"/>
      <c r="B463" s="59"/>
    </row>
    <row r="464" ht="15.75" customHeight="1" spans="1:2">
      <c r="A464" s="59"/>
      <c r="B464" s="59"/>
    </row>
    <row r="465" ht="15.75" customHeight="1" spans="1:2">
      <c r="A465" s="59"/>
      <c r="B465" s="59"/>
    </row>
    <row r="466" ht="15.75" customHeight="1" spans="1:2">
      <c r="A466" s="59"/>
      <c r="B466" s="59"/>
    </row>
    <row r="467" ht="15.75" customHeight="1" spans="1:2">
      <c r="A467" s="59"/>
      <c r="B467" s="59"/>
    </row>
    <row r="468" ht="15.75" customHeight="1" spans="1:2">
      <c r="A468" s="59"/>
      <c r="B468" s="59"/>
    </row>
    <row r="469" ht="15.75" customHeight="1" spans="1:2">
      <c r="A469" s="59"/>
      <c r="B469" s="59"/>
    </row>
    <row r="470" ht="15.75" customHeight="1" spans="1:2">
      <c r="A470" s="59"/>
      <c r="B470" s="59"/>
    </row>
    <row r="471" ht="15.75" customHeight="1" spans="1:2">
      <c r="A471" s="59"/>
      <c r="B471" s="59"/>
    </row>
    <row r="472" ht="15.75" customHeight="1" spans="1:2">
      <c r="A472" s="59"/>
      <c r="B472" s="59"/>
    </row>
    <row r="473" ht="15.75" customHeight="1" spans="1:2">
      <c r="A473" s="59"/>
      <c r="B473" s="59"/>
    </row>
    <row r="474" ht="15.75" customHeight="1" spans="1:2">
      <c r="A474" s="59"/>
      <c r="B474" s="59"/>
    </row>
    <row r="475" ht="15.75" customHeight="1" spans="1:2">
      <c r="A475" s="59"/>
      <c r="B475" s="59"/>
    </row>
    <row r="476" ht="15.75" customHeight="1" spans="1:2">
      <c r="A476" s="59"/>
      <c r="B476" s="59"/>
    </row>
    <row r="477" ht="15.75" customHeight="1" spans="1:2">
      <c r="A477" s="59"/>
      <c r="B477" s="59"/>
    </row>
    <row r="478" ht="15.75" customHeight="1" spans="1:2">
      <c r="A478" s="59"/>
      <c r="B478" s="59"/>
    </row>
    <row r="479" ht="15.75" customHeight="1" spans="1:2">
      <c r="A479" s="59"/>
      <c r="B479" s="59"/>
    </row>
    <row r="480" ht="15.75" customHeight="1" spans="1:2">
      <c r="A480" s="59"/>
      <c r="B480" s="59"/>
    </row>
    <row r="481" ht="15.75" customHeight="1" spans="1:2">
      <c r="A481" s="59"/>
      <c r="B481" s="59"/>
    </row>
    <row r="482" ht="15.75" customHeight="1" spans="1:2">
      <c r="A482" s="59"/>
      <c r="B482" s="59"/>
    </row>
    <row r="483" ht="15.75" customHeight="1" spans="1:2">
      <c r="A483" s="59"/>
      <c r="B483" s="59"/>
    </row>
    <row r="484" ht="15.75" customHeight="1" spans="1:2">
      <c r="A484" s="59"/>
      <c r="B484" s="59"/>
    </row>
    <row r="485" ht="15.75" customHeight="1" spans="1:2">
      <c r="A485" s="59"/>
      <c r="B485" s="59"/>
    </row>
    <row r="486" ht="15.75" customHeight="1" spans="1:2">
      <c r="A486" s="59"/>
      <c r="B486" s="59"/>
    </row>
    <row r="487" ht="15.75" customHeight="1" spans="1:2">
      <c r="A487" s="59"/>
      <c r="B487" s="59"/>
    </row>
    <row r="488" ht="15.75" customHeight="1" spans="1:2">
      <c r="A488" s="59"/>
      <c r="B488" s="59"/>
    </row>
    <row r="489" ht="15.75" customHeight="1" spans="1:2">
      <c r="A489" s="59"/>
      <c r="B489" s="59"/>
    </row>
    <row r="490" ht="15.75" customHeight="1" spans="1:2">
      <c r="A490" s="59"/>
      <c r="B490" s="59"/>
    </row>
    <row r="491" ht="15.75" customHeight="1" spans="1:2">
      <c r="A491" s="59"/>
      <c r="B491" s="59"/>
    </row>
    <row r="492" ht="15.75" customHeight="1" spans="1:2">
      <c r="A492" s="59"/>
      <c r="B492" s="59"/>
    </row>
    <row r="493" ht="15.75" customHeight="1" spans="1:2">
      <c r="A493" s="59"/>
      <c r="B493" s="59"/>
    </row>
    <row r="494" ht="15.75" customHeight="1" spans="1:2">
      <c r="A494" s="59"/>
      <c r="B494" s="59"/>
    </row>
    <row r="495" ht="15.75" customHeight="1" spans="1:2">
      <c r="A495" s="59"/>
      <c r="B495" s="59"/>
    </row>
    <row r="496" ht="15.75" customHeight="1" spans="1:2">
      <c r="A496" s="59"/>
      <c r="B496" s="59"/>
    </row>
    <row r="497" ht="15.75" customHeight="1" spans="1:2">
      <c r="A497" s="59"/>
      <c r="B497" s="59"/>
    </row>
    <row r="498" ht="15.75" customHeight="1" spans="1:2">
      <c r="A498" s="59"/>
      <c r="B498" s="59"/>
    </row>
    <row r="499" ht="15.75" customHeight="1" spans="1:2">
      <c r="A499" s="59"/>
      <c r="B499" s="59"/>
    </row>
    <row r="500" ht="15.75" customHeight="1" spans="1:2">
      <c r="A500" s="59"/>
      <c r="B500" s="59"/>
    </row>
    <row r="501" ht="15.75" customHeight="1" spans="1:2">
      <c r="A501" s="59"/>
      <c r="B501" s="59"/>
    </row>
    <row r="502" ht="15.75" customHeight="1" spans="1:2">
      <c r="A502" s="59"/>
      <c r="B502" s="59"/>
    </row>
    <row r="503" ht="15.75" customHeight="1" spans="1:2">
      <c r="A503" s="59"/>
      <c r="B503" s="59"/>
    </row>
    <row r="504" ht="15.75" customHeight="1" spans="1:2">
      <c r="A504" s="59"/>
      <c r="B504" s="59"/>
    </row>
    <row r="505" ht="15.75" customHeight="1" spans="1:2">
      <c r="A505" s="59"/>
      <c r="B505" s="59"/>
    </row>
    <row r="506" ht="15.75" customHeight="1" spans="1:2">
      <c r="A506" s="59"/>
      <c r="B506" s="59"/>
    </row>
    <row r="507" ht="15.75" customHeight="1" spans="1:2">
      <c r="A507" s="59"/>
      <c r="B507" s="59"/>
    </row>
    <row r="508" ht="15.75" customHeight="1" spans="1:2">
      <c r="A508" s="59"/>
      <c r="B508" s="59"/>
    </row>
    <row r="509" ht="15.75" customHeight="1" spans="1:2">
      <c r="A509" s="59"/>
      <c r="B509" s="59"/>
    </row>
    <row r="510" ht="15.75" customHeight="1" spans="1:2">
      <c r="A510" s="59"/>
      <c r="B510" s="59"/>
    </row>
    <row r="511" ht="15.75" customHeight="1" spans="1:2">
      <c r="A511" s="59"/>
      <c r="B511" s="59"/>
    </row>
    <row r="512" ht="15.75" customHeight="1" spans="1:2">
      <c r="A512" s="59"/>
      <c r="B512" s="59"/>
    </row>
    <row r="513" ht="15.75" customHeight="1" spans="1:2">
      <c r="A513" s="59"/>
      <c r="B513" s="59"/>
    </row>
    <row r="514" ht="15.75" customHeight="1" spans="1:2">
      <c r="A514" s="59"/>
      <c r="B514" s="59"/>
    </row>
    <row r="515" ht="15.75" customHeight="1" spans="1:2">
      <c r="A515" s="59"/>
      <c r="B515" s="59"/>
    </row>
    <row r="516" ht="15.75" customHeight="1" spans="1:2">
      <c r="A516" s="59"/>
      <c r="B516" s="59"/>
    </row>
    <row r="517" ht="15.75" customHeight="1" spans="1:2">
      <c r="A517" s="59"/>
      <c r="B517" s="59"/>
    </row>
    <row r="518" ht="15.75" customHeight="1" spans="1:2">
      <c r="A518" s="59"/>
      <c r="B518" s="59"/>
    </row>
    <row r="519" ht="15.75" customHeight="1" spans="1:2">
      <c r="A519" s="59"/>
      <c r="B519" s="59"/>
    </row>
    <row r="520" ht="15.75" customHeight="1" spans="1:2">
      <c r="A520" s="59"/>
      <c r="B520" s="59"/>
    </row>
    <row r="521" ht="15.75" customHeight="1" spans="1:2">
      <c r="A521" s="59"/>
      <c r="B521" s="59"/>
    </row>
    <row r="522" ht="15.75" customHeight="1" spans="1:2">
      <c r="A522" s="59"/>
      <c r="B522" s="59"/>
    </row>
    <row r="523" ht="15.75" customHeight="1" spans="1:2">
      <c r="A523" s="59"/>
      <c r="B523" s="59"/>
    </row>
    <row r="524" ht="15.75" customHeight="1" spans="1:2">
      <c r="A524" s="59"/>
      <c r="B524" s="59"/>
    </row>
    <row r="525" ht="15.75" customHeight="1" spans="1:2">
      <c r="A525" s="59"/>
      <c r="B525" s="59"/>
    </row>
    <row r="526" ht="15.75" customHeight="1" spans="1:2">
      <c r="A526" s="59"/>
      <c r="B526" s="59"/>
    </row>
    <row r="527" ht="15.75" customHeight="1" spans="1:2">
      <c r="A527" s="59"/>
      <c r="B527" s="59"/>
    </row>
    <row r="528" ht="15.75" customHeight="1" spans="1:2">
      <c r="A528" s="59"/>
      <c r="B528" s="59"/>
    </row>
    <row r="529" ht="15.75" customHeight="1" spans="1:2">
      <c r="A529" s="59"/>
      <c r="B529" s="59"/>
    </row>
    <row r="530" ht="15.75" customHeight="1" spans="1:2">
      <c r="A530" s="59"/>
      <c r="B530" s="59"/>
    </row>
    <row r="531" ht="15.75" customHeight="1" spans="1:2">
      <c r="A531" s="59"/>
      <c r="B531" s="59"/>
    </row>
    <row r="532" ht="15.75" customHeight="1" spans="1:2">
      <c r="A532" s="59"/>
      <c r="B532" s="59"/>
    </row>
    <row r="533" ht="15.75" customHeight="1" spans="1:2">
      <c r="A533" s="59"/>
      <c r="B533" s="59"/>
    </row>
    <row r="534" ht="15.75" customHeight="1" spans="1:2">
      <c r="A534" s="59"/>
      <c r="B534" s="59"/>
    </row>
    <row r="535" ht="15.75" customHeight="1" spans="1:2">
      <c r="A535" s="59"/>
      <c r="B535" s="59"/>
    </row>
    <row r="536" ht="15.75" customHeight="1" spans="1:2">
      <c r="A536" s="59"/>
      <c r="B536" s="59"/>
    </row>
    <row r="537" ht="15.75" customHeight="1" spans="1:2">
      <c r="A537" s="59"/>
      <c r="B537" s="59"/>
    </row>
    <row r="538" ht="15.75" customHeight="1" spans="1:2">
      <c r="A538" s="59"/>
      <c r="B538" s="59"/>
    </row>
    <row r="539" ht="15.75" customHeight="1" spans="1:2">
      <c r="A539" s="59"/>
      <c r="B539" s="59"/>
    </row>
    <row r="540" ht="15.75" customHeight="1" spans="1:2">
      <c r="A540" s="59"/>
      <c r="B540" s="59"/>
    </row>
    <row r="541" ht="15.75" customHeight="1" spans="1:2">
      <c r="A541" s="59"/>
      <c r="B541" s="59"/>
    </row>
    <row r="542" ht="15.75" customHeight="1" spans="1:2">
      <c r="A542" s="59"/>
      <c r="B542" s="59"/>
    </row>
    <row r="543" ht="15.75" customHeight="1" spans="1:2">
      <c r="A543" s="59"/>
      <c r="B543" s="59"/>
    </row>
    <row r="544" ht="15.75" customHeight="1" spans="1:2">
      <c r="A544" s="59"/>
      <c r="B544" s="59"/>
    </row>
    <row r="545" ht="15.75" customHeight="1" spans="1:2">
      <c r="A545" s="59"/>
      <c r="B545" s="59"/>
    </row>
    <row r="546" ht="15.75" customHeight="1" spans="1:2">
      <c r="A546" s="59"/>
      <c r="B546" s="59"/>
    </row>
    <row r="547" ht="15.75" customHeight="1" spans="1:2">
      <c r="A547" s="59"/>
      <c r="B547" s="59"/>
    </row>
    <row r="548" ht="15.75" customHeight="1" spans="1:2">
      <c r="A548" s="59"/>
      <c r="B548" s="59"/>
    </row>
    <row r="549" ht="15.75" customHeight="1" spans="1:2">
      <c r="A549" s="59"/>
      <c r="B549" s="59"/>
    </row>
    <row r="550" ht="15.75" customHeight="1" spans="1:2">
      <c r="A550" s="59"/>
      <c r="B550" s="59"/>
    </row>
    <row r="551" ht="15.75" customHeight="1" spans="1:2">
      <c r="A551" s="59"/>
      <c r="B551" s="59"/>
    </row>
    <row r="552" ht="15.75" customHeight="1" spans="1:2">
      <c r="A552" s="59"/>
      <c r="B552" s="59"/>
    </row>
    <row r="553" ht="15.75" customHeight="1" spans="1:2">
      <c r="A553" s="59"/>
      <c r="B553" s="59"/>
    </row>
    <row r="554" ht="15.75" customHeight="1" spans="1:2">
      <c r="A554" s="59"/>
      <c r="B554" s="59"/>
    </row>
    <row r="555" ht="15.75" customHeight="1" spans="1:2">
      <c r="A555" s="59"/>
      <c r="B555" s="59"/>
    </row>
    <row r="556" ht="15.75" customHeight="1" spans="1:2">
      <c r="A556" s="59"/>
      <c r="B556" s="59"/>
    </row>
    <row r="557" ht="15.75" customHeight="1" spans="1:2">
      <c r="A557" s="59"/>
      <c r="B557" s="59"/>
    </row>
    <row r="558" ht="15.75" customHeight="1" spans="1:2">
      <c r="A558" s="59"/>
      <c r="B558" s="59"/>
    </row>
    <row r="559" ht="15.75" customHeight="1" spans="1:2">
      <c r="A559" s="59"/>
      <c r="B559" s="59"/>
    </row>
    <row r="560" ht="15.75" customHeight="1" spans="1:2">
      <c r="A560" s="59"/>
      <c r="B560" s="59"/>
    </row>
    <row r="561" ht="15.75" customHeight="1" spans="1:2">
      <c r="A561" s="59"/>
      <c r="B561" s="59"/>
    </row>
    <row r="562" ht="15.75" customHeight="1" spans="1:2">
      <c r="A562" s="59"/>
      <c r="B562" s="59"/>
    </row>
    <row r="563" ht="15.75" customHeight="1" spans="1:2">
      <c r="A563" s="59"/>
      <c r="B563" s="59"/>
    </row>
    <row r="564" ht="15.75" customHeight="1" spans="1:2">
      <c r="A564" s="59"/>
      <c r="B564" s="59"/>
    </row>
    <row r="565" ht="15.75" customHeight="1" spans="1:2">
      <c r="A565" s="59"/>
      <c r="B565" s="59"/>
    </row>
    <row r="566" ht="15.75" customHeight="1" spans="1:2">
      <c r="A566" s="59"/>
      <c r="B566" s="59"/>
    </row>
    <row r="567" ht="15.75" customHeight="1" spans="1:2">
      <c r="A567" s="59"/>
      <c r="B567" s="59"/>
    </row>
    <row r="568" ht="15.75" customHeight="1" spans="1:2">
      <c r="A568" s="59"/>
      <c r="B568" s="59"/>
    </row>
    <row r="569" ht="15.75" customHeight="1" spans="1:2">
      <c r="A569" s="59"/>
      <c r="B569" s="59"/>
    </row>
    <row r="570" ht="15.75" customHeight="1" spans="1:2">
      <c r="A570" s="59"/>
      <c r="B570" s="59"/>
    </row>
    <row r="571" ht="15.75" customHeight="1" spans="1:2">
      <c r="A571" s="59"/>
      <c r="B571" s="59"/>
    </row>
    <row r="572" ht="15.75" customHeight="1" spans="1:2">
      <c r="A572" s="59"/>
      <c r="B572" s="59"/>
    </row>
    <row r="573" ht="15.75" customHeight="1" spans="1:2">
      <c r="A573" s="59"/>
      <c r="B573" s="59"/>
    </row>
    <row r="574" ht="15.75" customHeight="1" spans="1:2">
      <c r="A574" s="59"/>
      <c r="B574" s="59"/>
    </row>
    <row r="575" ht="15.75" customHeight="1" spans="1:2">
      <c r="A575" s="59"/>
      <c r="B575" s="59"/>
    </row>
    <row r="576" ht="15.75" customHeight="1" spans="1:2">
      <c r="A576" s="59"/>
      <c r="B576" s="59"/>
    </row>
    <row r="577" ht="15.75" customHeight="1" spans="1:2">
      <c r="A577" s="59"/>
      <c r="B577" s="59"/>
    </row>
    <row r="578" ht="15.75" customHeight="1" spans="1:2">
      <c r="A578" s="59"/>
      <c r="B578" s="59"/>
    </row>
    <row r="579" ht="15.75" customHeight="1" spans="1:2">
      <c r="A579" s="59"/>
      <c r="B579" s="59"/>
    </row>
    <row r="580" ht="15.75" customHeight="1" spans="1:2">
      <c r="A580" s="59"/>
      <c r="B580" s="59"/>
    </row>
    <row r="581" ht="15.75" customHeight="1" spans="1:2">
      <c r="A581" s="59"/>
      <c r="B581" s="59"/>
    </row>
    <row r="582" ht="15.75" customHeight="1" spans="1:2">
      <c r="A582" s="59"/>
      <c r="B582" s="59"/>
    </row>
    <row r="583" ht="15.75" customHeight="1" spans="1:2">
      <c r="A583" s="59"/>
      <c r="B583" s="59"/>
    </row>
    <row r="584" ht="15.75" customHeight="1" spans="1:2">
      <c r="A584" s="59"/>
      <c r="B584" s="59"/>
    </row>
    <row r="585" ht="15.75" customHeight="1" spans="1:2">
      <c r="A585" s="59"/>
      <c r="B585" s="59"/>
    </row>
    <row r="586" ht="15.75" customHeight="1" spans="1:2">
      <c r="A586" s="59"/>
      <c r="B586" s="59"/>
    </row>
    <row r="587" ht="15.75" customHeight="1" spans="1:2">
      <c r="A587" s="59"/>
      <c r="B587" s="59"/>
    </row>
    <row r="588" ht="15.75" customHeight="1" spans="1:2">
      <c r="A588" s="59"/>
      <c r="B588" s="59"/>
    </row>
    <row r="589" ht="15.75" customHeight="1" spans="1:2">
      <c r="A589" s="59"/>
      <c r="B589" s="59"/>
    </row>
    <row r="590" ht="15.75" customHeight="1" spans="1:2">
      <c r="A590" s="59"/>
      <c r="B590" s="59"/>
    </row>
    <row r="591" ht="15.75" customHeight="1" spans="1:2">
      <c r="A591" s="59"/>
      <c r="B591" s="59"/>
    </row>
    <row r="592" ht="15.75" customHeight="1" spans="1:2">
      <c r="A592" s="59"/>
      <c r="B592" s="59"/>
    </row>
    <row r="593" ht="15.75" customHeight="1" spans="1:2">
      <c r="A593" s="59"/>
      <c r="B593" s="59"/>
    </row>
    <row r="594" ht="15.75" customHeight="1" spans="1:2">
      <c r="A594" s="59"/>
      <c r="B594" s="59"/>
    </row>
    <row r="595" ht="15.75" customHeight="1" spans="1:2">
      <c r="A595" s="59"/>
      <c r="B595" s="59"/>
    </row>
    <row r="596" ht="15.75" customHeight="1" spans="1:2">
      <c r="A596" s="59"/>
      <c r="B596" s="59"/>
    </row>
    <row r="597" ht="15.75" customHeight="1" spans="1:2">
      <c r="A597" s="59"/>
      <c r="B597" s="59"/>
    </row>
    <row r="598" ht="15.75" customHeight="1" spans="1:2">
      <c r="A598" s="59"/>
      <c r="B598" s="59"/>
    </row>
    <row r="599" ht="15.75" customHeight="1" spans="1:2">
      <c r="A599" s="59"/>
      <c r="B599" s="59"/>
    </row>
    <row r="600" ht="15.75" customHeight="1" spans="1:2">
      <c r="A600" s="59"/>
      <c r="B600" s="59"/>
    </row>
    <row r="601" ht="15.75" customHeight="1" spans="1:2">
      <c r="A601" s="59"/>
      <c r="B601" s="59"/>
    </row>
    <row r="602" ht="15.75" customHeight="1" spans="1:2">
      <c r="A602" s="59"/>
      <c r="B602" s="59"/>
    </row>
    <row r="603" ht="15.75" customHeight="1" spans="1:2">
      <c r="A603" s="59"/>
      <c r="B603" s="59"/>
    </row>
    <row r="604" ht="15.75" customHeight="1" spans="1:2">
      <c r="A604" s="59"/>
      <c r="B604" s="59"/>
    </row>
    <row r="605" ht="15.75" customHeight="1" spans="1:2">
      <c r="A605" s="59"/>
      <c r="B605" s="59"/>
    </row>
    <row r="606" ht="15.75" customHeight="1" spans="1:2">
      <c r="A606" s="59"/>
      <c r="B606" s="59"/>
    </row>
    <row r="607" ht="15.75" customHeight="1" spans="1:2">
      <c r="A607" s="59"/>
      <c r="B607" s="59"/>
    </row>
    <row r="608" ht="15.75" customHeight="1" spans="1:2">
      <c r="A608" s="59"/>
      <c r="B608" s="59"/>
    </row>
    <row r="609" ht="15.75" customHeight="1" spans="1:2">
      <c r="A609" s="59"/>
      <c r="B609" s="59"/>
    </row>
    <row r="610" ht="15.75" customHeight="1" spans="1:2">
      <c r="A610" s="59"/>
      <c r="B610" s="59"/>
    </row>
    <row r="611" ht="15.75" customHeight="1" spans="1:2">
      <c r="A611" s="59"/>
      <c r="B611" s="59"/>
    </row>
    <row r="612" ht="15.75" customHeight="1" spans="1:2">
      <c r="A612" s="59"/>
      <c r="B612" s="59"/>
    </row>
    <row r="613" ht="15.75" customHeight="1" spans="1:2">
      <c r="A613" s="59"/>
      <c r="B613" s="59"/>
    </row>
    <row r="614" ht="15.75" customHeight="1" spans="1:2">
      <c r="A614" s="59"/>
      <c r="B614" s="59"/>
    </row>
    <row r="615" ht="15.75" customHeight="1" spans="1:2">
      <c r="A615" s="59"/>
      <c r="B615" s="59"/>
    </row>
    <row r="616" ht="15.75" customHeight="1" spans="1:2">
      <c r="A616" s="59"/>
      <c r="B616" s="59"/>
    </row>
    <row r="617" ht="15.75" customHeight="1" spans="1:2">
      <c r="A617" s="59"/>
      <c r="B617" s="59"/>
    </row>
    <row r="618" ht="15.75" customHeight="1" spans="1:2">
      <c r="A618" s="59"/>
      <c r="B618" s="59"/>
    </row>
    <row r="619" ht="15.75" customHeight="1" spans="1:2">
      <c r="A619" s="59"/>
      <c r="B619" s="59"/>
    </row>
    <row r="620" ht="15.75" customHeight="1" spans="1:2">
      <c r="A620" s="59"/>
      <c r="B620" s="59"/>
    </row>
    <row r="621" ht="15.75" customHeight="1" spans="1:2">
      <c r="A621" s="59"/>
      <c r="B621" s="59"/>
    </row>
    <row r="622" ht="15.75" customHeight="1" spans="1:2">
      <c r="A622" s="59"/>
      <c r="B622" s="59"/>
    </row>
    <row r="623" ht="15.75" customHeight="1" spans="1:2">
      <c r="A623" s="59"/>
      <c r="B623" s="59"/>
    </row>
    <row r="624" ht="15.75" customHeight="1" spans="1:2">
      <c r="A624" s="59"/>
      <c r="B624" s="59"/>
    </row>
    <row r="625" ht="15.75" customHeight="1" spans="1:2">
      <c r="A625" s="59"/>
      <c r="B625" s="59"/>
    </row>
    <row r="626" ht="15.75" customHeight="1" spans="1:2">
      <c r="A626" s="59"/>
      <c r="B626" s="59"/>
    </row>
    <row r="627" ht="15.75" customHeight="1" spans="1:2">
      <c r="A627" s="59"/>
      <c r="B627" s="59"/>
    </row>
    <row r="628" ht="15.75" customHeight="1" spans="1:2">
      <c r="A628" s="59"/>
      <c r="B628" s="59"/>
    </row>
    <row r="629" ht="15.75" customHeight="1" spans="1:2">
      <c r="A629" s="59"/>
      <c r="B629" s="59"/>
    </row>
    <row r="630" ht="15.75" customHeight="1" spans="1:2">
      <c r="A630" s="59"/>
      <c r="B630" s="59"/>
    </row>
    <row r="631" ht="15.75" customHeight="1" spans="1:2">
      <c r="A631" s="59"/>
      <c r="B631" s="59"/>
    </row>
    <row r="632" ht="15.75" customHeight="1" spans="1:2">
      <c r="A632" s="59"/>
      <c r="B632" s="59"/>
    </row>
    <row r="633" ht="15.75" customHeight="1" spans="1:2">
      <c r="A633" s="59"/>
      <c r="B633" s="59"/>
    </row>
    <row r="634" ht="15.75" customHeight="1" spans="1:2">
      <c r="A634" s="59"/>
      <c r="B634" s="59"/>
    </row>
    <row r="635" ht="15.75" customHeight="1" spans="1:2">
      <c r="A635" s="59"/>
      <c r="B635" s="59"/>
    </row>
    <row r="636" ht="15.75" customHeight="1" spans="1:2">
      <c r="A636" s="59"/>
      <c r="B636" s="59"/>
    </row>
    <row r="637" ht="15.75" customHeight="1" spans="1:2">
      <c r="A637" s="59"/>
      <c r="B637" s="59"/>
    </row>
    <row r="638" ht="15.75" customHeight="1" spans="1:2">
      <c r="A638" s="59"/>
      <c r="B638" s="59"/>
    </row>
    <row r="639" ht="15.75" customHeight="1" spans="1:2">
      <c r="A639" s="59"/>
      <c r="B639" s="59"/>
    </row>
    <row r="640" ht="15.75" customHeight="1" spans="1:2">
      <c r="A640" s="59"/>
      <c r="B640" s="59"/>
    </row>
    <row r="641" ht="15.75" customHeight="1" spans="1:2">
      <c r="A641" s="59"/>
      <c r="B641" s="59"/>
    </row>
    <row r="642" ht="15.75" customHeight="1" spans="1:2">
      <c r="A642" s="59"/>
      <c r="B642" s="59"/>
    </row>
    <row r="643" ht="15.75" customHeight="1" spans="1:2">
      <c r="A643" s="59"/>
      <c r="B643" s="59"/>
    </row>
    <row r="644" ht="15.75" customHeight="1" spans="1:2">
      <c r="A644" s="59"/>
      <c r="B644" s="59"/>
    </row>
    <row r="645" ht="15.75" customHeight="1" spans="1:2">
      <c r="A645" s="59"/>
      <c r="B645" s="59"/>
    </row>
    <row r="646" ht="15.75" customHeight="1" spans="1:2">
      <c r="A646" s="59"/>
      <c r="B646" s="59"/>
    </row>
    <row r="647" ht="15.75" customHeight="1" spans="1:2">
      <c r="A647" s="59"/>
      <c r="B647" s="59"/>
    </row>
    <row r="648" ht="15.75" customHeight="1" spans="1:2">
      <c r="A648" s="59"/>
      <c r="B648" s="59"/>
    </row>
    <row r="649" ht="15.75" customHeight="1" spans="1:2">
      <c r="A649" s="59"/>
      <c r="B649" s="59"/>
    </row>
    <row r="650" ht="15.75" customHeight="1" spans="1:2">
      <c r="A650" s="59"/>
      <c r="B650" s="59"/>
    </row>
    <row r="651" ht="15.75" customHeight="1" spans="1:2">
      <c r="A651" s="59"/>
      <c r="B651" s="59"/>
    </row>
    <row r="652" ht="15.75" customHeight="1" spans="1:2">
      <c r="A652" s="59"/>
      <c r="B652" s="59"/>
    </row>
    <row r="653" ht="15.75" customHeight="1" spans="1:2">
      <c r="A653" s="59"/>
      <c r="B653" s="59"/>
    </row>
    <row r="654" ht="15.75" customHeight="1" spans="1:2">
      <c r="A654" s="59"/>
      <c r="B654" s="59"/>
    </row>
    <row r="655" ht="15.75" customHeight="1" spans="1:2">
      <c r="A655" s="59"/>
      <c r="B655" s="59"/>
    </row>
    <row r="656" ht="15.75" customHeight="1" spans="1:2">
      <c r="A656" s="59"/>
      <c r="B656" s="59"/>
    </row>
    <row r="657" ht="15.75" customHeight="1" spans="1:2">
      <c r="A657" s="59"/>
      <c r="B657" s="59"/>
    </row>
    <row r="658" ht="15.75" customHeight="1" spans="1:2">
      <c r="A658" s="59"/>
      <c r="B658" s="59"/>
    </row>
    <row r="659" ht="15.75" customHeight="1" spans="1:2">
      <c r="A659" s="59"/>
      <c r="B659" s="59"/>
    </row>
    <row r="660" ht="15.75" customHeight="1" spans="1:2">
      <c r="A660" s="59"/>
      <c r="B660" s="59"/>
    </row>
    <row r="661" ht="15.75" customHeight="1" spans="1:2">
      <c r="A661" s="59"/>
      <c r="B661" s="59"/>
    </row>
    <row r="662" ht="15.75" customHeight="1" spans="1:2">
      <c r="A662" s="59"/>
      <c r="B662" s="59"/>
    </row>
    <row r="663" ht="15.75" customHeight="1" spans="1:2">
      <c r="A663" s="59"/>
      <c r="B663" s="59"/>
    </row>
    <row r="664" ht="15.75" customHeight="1" spans="1:2">
      <c r="A664" s="59"/>
      <c r="B664" s="59"/>
    </row>
    <row r="665" ht="15.75" customHeight="1" spans="1:2">
      <c r="A665" s="59"/>
      <c r="B665" s="59"/>
    </row>
    <row r="666" ht="15.75" customHeight="1" spans="1:2">
      <c r="A666" s="59"/>
      <c r="B666" s="59"/>
    </row>
    <row r="667" ht="15.75" customHeight="1" spans="1:2">
      <c r="A667" s="59"/>
      <c r="B667" s="59"/>
    </row>
    <row r="668" ht="15.75" customHeight="1" spans="1:2">
      <c r="A668" s="59"/>
      <c r="B668" s="59"/>
    </row>
    <row r="669" ht="15.75" customHeight="1" spans="1:2">
      <c r="A669" s="59"/>
      <c r="B669" s="59"/>
    </row>
    <row r="670" ht="15.75" customHeight="1" spans="1:2">
      <c r="A670" s="59"/>
      <c r="B670" s="59"/>
    </row>
    <row r="671" ht="15.75" customHeight="1" spans="1:2">
      <c r="A671" s="59"/>
      <c r="B671" s="59"/>
    </row>
    <row r="672" ht="15.75" customHeight="1" spans="1:2">
      <c r="A672" s="59"/>
      <c r="B672" s="59"/>
    </row>
    <row r="673" ht="15.75" customHeight="1" spans="1:2">
      <c r="A673" s="59"/>
      <c r="B673" s="59"/>
    </row>
    <row r="674" ht="15.75" customHeight="1" spans="1:2">
      <c r="A674" s="59"/>
      <c r="B674" s="59"/>
    </row>
    <row r="675" ht="15.75" customHeight="1" spans="1:2">
      <c r="A675" s="59"/>
      <c r="B675" s="59"/>
    </row>
    <row r="676" ht="15.75" customHeight="1" spans="1:2">
      <c r="A676" s="59"/>
      <c r="B676" s="59"/>
    </row>
    <row r="677" ht="15.75" customHeight="1" spans="1:2">
      <c r="A677" s="59"/>
      <c r="B677" s="59"/>
    </row>
    <row r="678" ht="15.75" customHeight="1" spans="1:2">
      <c r="A678" s="59"/>
      <c r="B678" s="59"/>
    </row>
    <row r="679" ht="15.75" customHeight="1" spans="1:2">
      <c r="A679" s="59"/>
      <c r="B679" s="59"/>
    </row>
    <row r="680" ht="15.75" customHeight="1" spans="1:2">
      <c r="A680" s="59"/>
      <c r="B680" s="59"/>
    </row>
    <row r="681" ht="15.75" customHeight="1" spans="1:2">
      <c r="A681" s="59"/>
      <c r="B681" s="59"/>
    </row>
    <row r="682" ht="15.75" customHeight="1" spans="1:2">
      <c r="A682" s="59"/>
      <c r="B682" s="59"/>
    </row>
    <row r="683" ht="15.75" customHeight="1" spans="1:2">
      <c r="A683" s="59"/>
      <c r="B683" s="59"/>
    </row>
    <row r="684" ht="15.75" customHeight="1" spans="1:2">
      <c r="A684" s="59"/>
      <c r="B684" s="59"/>
    </row>
    <row r="685" ht="15.75" customHeight="1" spans="1:2">
      <c r="A685" s="59"/>
      <c r="B685" s="59"/>
    </row>
    <row r="686" ht="15.75" customHeight="1" spans="1:2">
      <c r="A686" s="59"/>
      <c r="B686" s="59"/>
    </row>
    <row r="687" ht="15.75" customHeight="1" spans="1:2">
      <c r="A687" s="59"/>
      <c r="B687" s="59"/>
    </row>
    <row r="688" ht="15.75" customHeight="1" spans="1:2">
      <c r="A688" s="59"/>
      <c r="B688" s="59"/>
    </row>
    <row r="689" ht="15.75" customHeight="1" spans="1:2">
      <c r="A689" s="59"/>
      <c r="B689" s="59"/>
    </row>
    <row r="690" ht="15.75" customHeight="1" spans="1:2">
      <c r="A690" s="59"/>
      <c r="B690" s="59"/>
    </row>
    <row r="691" ht="15.75" customHeight="1" spans="1:2">
      <c r="A691" s="59"/>
      <c r="B691" s="59"/>
    </row>
    <row r="692" ht="15.75" customHeight="1" spans="1:2">
      <c r="A692" s="59"/>
      <c r="B692" s="59"/>
    </row>
    <row r="693" ht="15.75" customHeight="1" spans="1:2">
      <c r="A693" s="59"/>
      <c r="B693" s="59"/>
    </row>
    <row r="694" ht="15.75" customHeight="1" spans="1:2">
      <c r="A694" s="59"/>
      <c r="B694" s="59"/>
    </row>
    <row r="695" ht="15.75" customHeight="1" spans="1:2">
      <c r="A695" s="59"/>
      <c r="B695" s="59"/>
    </row>
    <row r="696" ht="15.75" customHeight="1" spans="1:2">
      <c r="A696" s="59"/>
      <c r="B696" s="59"/>
    </row>
    <row r="697" ht="15.75" customHeight="1" spans="1:2">
      <c r="A697" s="59"/>
      <c r="B697" s="59"/>
    </row>
    <row r="698" ht="15.75" customHeight="1" spans="1:2">
      <c r="A698" s="59"/>
      <c r="B698" s="59"/>
    </row>
    <row r="699" ht="15.75" customHeight="1" spans="1:2">
      <c r="A699" s="59"/>
      <c r="B699" s="59"/>
    </row>
    <row r="700" ht="15.75" customHeight="1" spans="1:2">
      <c r="A700" s="59"/>
      <c r="B700" s="59"/>
    </row>
    <row r="701" ht="15.75" customHeight="1" spans="1:2">
      <c r="A701" s="59"/>
      <c r="B701" s="59"/>
    </row>
    <row r="702" ht="15.75" customHeight="1" spans="1:2">
      <c r="A702" s="59"/>
      <c r="B702" s="59"/>
    </row>
    <row r="703" ht="15.75" customHeight="1" spans="1:2">
      <c r="A703" s="59"/>
      <c r="B703" s="59"/>
    </row>
    <row r="704" ht="15.75" customHeight="1" spans="1:2">
      <c r="A704" s="59"/>
      <c r="B704" s="59"/>
    </row>
    <row r="705" ht="15.75" customHeight="1" spans="1:2">
      <c r="A705" s="59"/>
      <c r="B705" s="59"/>
    </row>
    <row r="706" ht="15.75" customHeight="1" spans="1:2">
      <c r="A706" s="59"/>
      <c r="B706" s="59"/>
    </row>
    <row r="707" ht="15.75" customHeight="1" spans="1:2">
      <c r="A707" s="59"/>
      <c r="B707" s="59"/>
    </row>
    <row r="708" ht="15.75" customHeight="1" spans="1:2">
      <c r="A708" s="59"/>
      <c r="B708" s="59"/>
    </row>
    <row r="709" ht="15.75" customHeight="1" spans="1:2">
      <c r="A709" s="59"/>
      <c r="B709" s="59"/>
    </row>
    <row r="710" ht="15.75" customHeight="1" spans="1:2">
      <c r="A710" s="59"/>
      <c r="B710" s="59"/>
    </row>
    <row r="711" ht="15.75" customHeight="1" spans="1:2">
      <c r="A711" s="59"/>
      <c r="B711" s="59"/>
    </row>
    <row r="712" ht="15.75" customHeight="1" spans="1:2">
      <c r="A712" s="59"/>
      <c r="B712" s="59"/>
    </row>
    <row r="713" ht="15.75" customHeight="1" spans="1:2">
      <c r="A713" s="59"/>
      <c r="B713" s="59"/>
    </row>
    <row r="714" ht="15.75" customHeight="1" spans="1:2">
      <c r="A714" s="59"/>
      <c r="B714" s="59"/>
    </row>
    <row r="715" ht="15.75" customHeight="1" spans="1:2">
      <c r="A715" s="59"/>
      <c r="B715" s="59"/>
    </row>
    <row r="716" ht="15.75" customHeight="1" spans="1:2">
      <c r="A716" s="59"/>
      <c r="B716" s="59"/>
    </row>
    <row r="717" ht="15.75" customHeight="1" spans="1:2">
      <c r="A717" s="59"/>
      <c r="B717" s="59"/>
    </row>
    <row r="718" ht="15.75" customHeight="1" spans="1:2">
      <c r="A718" s="59"/>
      <c r="B718" s="59"/>
    </row>
    <row r="719" ht="15.75" customHeight="1" spans="1:2">
      <c r="A719" s="59"/>
      <c r="B719" s="59"/>
    </row>
    <row r="720" ht="15.75" customHeight="1" spans="1:2">
      <c r="A720" s="59"/>
      <c r="B720" s="59"/>
    </row>
    <row r="721" ht="15.75" customHeight="1" spans="1:2">
      <c r="A721" s="59"/>
      <c r="B721" s="59"/>
    </row>
    <row r="722" ht="15.75" customHeight="1" spans="1:2">
      <c r="A722" s="59"/>
      <c r="B722" s="59"/>
    </row>
    <row r="723" ht="15.75" customHeight="1" spans="1:2">
      <c r="A723" s="59"/>
      <c r="B723" s="59"/>
    </row>
    <row r="724" ht="15.75" customHeight="1" spans="1:2">
      <c r="A724" s="59"/>
      <c r="B724" s="59"/>
    </row>
    <row r="725" ht="15.75" customHeight="1" spans="1:2">
      <c r="A725" s="59"/>
      <c r="B725" s="59"/>
    </row>
    <row r="726" ht="15.75" customHeight="1" spans="1:2">
      <c r="A726" s="59"/>
      <c r="B726" s="59"/>
    </row>
    <row r="727" ht="15.75" customHeight="1" spans="1:2">
      <c r="A727" s="59"/>
      <c r="B727" s="59"/>
    </row>
    <row r="728" ht="15.75" customHeight="1" spans="1:2">
      <c r="A728" s="59"/>
      <c r="B728" s="59"/>
    </row>
    <row r="729" ht="15.75" customHeight="1" spans="1:2">
      <c r="A729" s="59"/>
      <c r="B729" s="59"/>
    </row>
    <row r="730" ht="15.75" customHeight="1" spans="1:2">
      <c r="A730" s="59"/>
      <c r="B730" s="59"/>
    </row>
    <row r="731" ht="15.75" customHeight="1" spans="1:2">
      <c r="A731" s="59"/>
      <c r="B731" s="59"/>
    </row>
    <row r="732" ht="15.75" customHeight="1" spans="1:2">
      <c r="A732" s="59"/>
      <c r="B732" s="59"/>
    </row>
    <row r="733" ht="15.75" customHeight="1" spans="1:2">
      <c r="A733" s="59"/>
      <c r="B733" s="59"/>
    </row>
    <row r="734" ht="15.75" customHeight="1" spans="1:2">
      <c r="A734" s="59"/>
      <c r="B734" s="59"/>
    </row>
    <row r="735" ht="15.75" customHeight="1" spans="1:2">
      <c r="A735" s="59"/>
      <c r="B735" s="59"/>
    </row>
    <row r="736" ht="15.75" customHeight="1" spans="1:2">
      <c r="A736" s="59"/>
      <c r="B736" s="59"/>
    </row>
    <row r="737" ht="15.75" customHeight="1" spans="1:2">
      <c r="A737" s="59"/>
      <c r="B737" s="59"/>
    </row>
    <row r="738" ht="15.75" customHeight="1" spans="1:2">
      <c r="A738" s="59"/>
      <c r="B738" s="59"/>
    </row>
    <row r="739" ht="15.75" customHeight="1" spans="1:2">
      <c r="A739" s="59"/>
      <c r="B739" s="59"/>
    </row>
    <row r="740" ht="15.75" customHeight="1" spans="1:2">
      <c r="A740" s="59"/>
      <c r="B740" s="59"/>
    </row>
    <row r="741" ht="15.75" customHeight="1" spans="1:2">
      <c r="A741" s="59"/>
      <c r="B741" s="59"/>
    </row>
    <row r="742" ht="15.75" customHeight="1" spans="1:2">
      <c r="A742" s="59"/>
      <c r="B742" s="59"/>
    </row>
    <row r="743" ht="15.75" customHeight="1" spans="1:2">
      <c r="A743" s="59"/>
      <c r="B743" s="59"/>
    </row>
    <row r="744" ht="15.75" customHeight="1" spans="1:2">
      <c r="A744" s="59"/>
      <c r="B744" s="59"/>
    </row>
    <row r="745" ht="15.75" customHeight="1" spans="1:2">
      <c r="A745" s="59"/>
      <c r="B745" s="59"/>
    </row>
    <row r="746" ht="15.75" customHeight="1" spans="1:2">
      <c r="A746" s="59"/>
      <c r="B746" s="59"/>
    </row>
    <row r="747" ht="15.75" customHeight="1" spans="1:2">
      <c r="A747" s="59"/>
      <c r="B747" s="59"/>
    </row>
    <row r="748" ht="15.75" customHeight="1" spans="1:2">
      <c r="A748" s="59"/>
      <c r="B748" s="59"/>
    </row>
    <row r="749" ht="15.75" customHeight="1" spans="1:2">
      <c r="A749" s="59"/>
      <c r="B749" s="59"/>
    </row>
    <row r="750" ht="15.75" customHeight="1" spans="1:2">
      <c r="A750" s="59"/>
      <c r="B750" s="59"/>
    </row>
    <row r="751" ht="15.75" customHeight="1" spans="1:2">
      <c r="A751" s="59"/>
      <c r="B751" s="59"/>
    </row>
    <row r="752" ht="15.75" customHeight="1" spans="1:2">
      <c r="A752" s="59"/>
      <c r="B752" s="59"/>
    </row>
    <row r="753" ht="15.75" customHeight="1" spans="1:2">
      <c r="A753" s="59"/>
      <c r="B753" s="59"/>
    </row>
    <row r="754" ht="15.75" customHeight="1" spans="1:2">
      <c r="A754" s="59"/>
      <c r="B754" s="59"/>
    </row>
    <row r="755" ht="15.75" customHeight="1" spans="1:2">
      <c r="A755" s="59"/>
      <c r="B755" s="59"/>
    </row>
    <row r="756" ht="15.75" customHeight="1" spans="1:2">
      <c r="A756" s="59"/>
      <c r="B756" s="59"/>
    </row>
    <row r="757" ht="15.75" customHeight="1" spans="1:2">
      <c r="A757" s="59"/>
      <c r="B757" s="59"/>
    </row>
    <row r="758" ht="15.75" customHeight="1" spans="1:2">
      <c r="A758" s="59"/>
      <c r="B758" s="59"/>
    </row>
    <row r="759" ht="15.75" customHeight="1" spans="1:2">
      <c r="A759" s="59"/>
      <c r="B759" s="59"/>
    </row>
    <row r="760" ht="15.75" customHeight="1" spans="1:2">
      <c r="A760" s="59"/>
      <c r="B760" s="59"/>
    </row>
    <row r="761" ht="15.75" customHeight="1" spans="1:2">
      <c r="A761" s="59"/>
      <c r="B761" s="59"/>
    </row>
    <row r="762" ht="15.75" customHeight="1" spans="1:2">
      <c r="A762" s="59"/>
      <c r="B762" s="59"/>
    </row>
    <row r="763" ht="15.75" customHeight="1" spans="1:2">
      <c r="A763" s="59"/>
      <c r="B763" s="59"/>
    </row>
    <row r="764" ht="15.75" customHeight="1" spans="1:2">
      <c r="A764" s="59"/>
      <c r="B764" s="59"/>
    </row>
    <row r="765" ht="15.75" customHeight="1" spans="1:2">
      <c r="A765" s="59"/>
      <c r="B765" s="59"/>
    </row>
    <row r="766" ht="15.75" customHeight="1" spans="1:2">
      <c r="A766" s="59"/>
      <c r="B766" s="59"/>
    </row>
    <row r="767" ht="15.75" customHeight="1" spans="1:2">
      <c r="A767" s="59"/>
      <c r="B767" s="59"/>
    </row>
    <row r="768" ht="15.75" customHeight="1" spans="1:2">
      <c r="A768" s="59"/>
      <c r="B768" s="59"/>
    </row>
    <row r="769" ht="15.75" customHeight="1" spans="1:2">
      <c r="A769" s="59"/>
      <c r="B769" s="59"/>
    </row>
    <row r="770" ht="15.75" customHeight="1" spans="1:2">
      <c r="A770" s="59"/>
      <c r="B770" s="59"/>
    </row>
    <row r="771" ht="15.75" customHeight="1" spans="1:2">
      <c r="A771" s="59"/>
      <c r="B771" s="59"/>
    </row>
    <row r="772" ht="15.75" customHeight="1" spans="1:2">
      <c r="A772" s="59"/>
      <c r="B772" s="59"/>
    </row>
    <row r="773" ht="15.75" customHeight="1" spans="1:2">
      <c r="A773" s="59"/>
      <c r="B773" s="59"/>
    </row>
    <row r="774" ht="15.75" customHeight="1" spans="1:2">
      <c r="A774" s="59"/>
      <c r="B774" s="59"/>
    </row>
    <row r="775" ht="15.75" customHeight="1" spans="1:2">
      <c r="A775" s="59"/>
      <c r="B775" s="59"/>
    </row>
    <row r="776" ht="15.75" customHeight="1" spans="1:2">
      <c r="A776" s="59"/>
      <c r="B776" s="59"/>
    </row>
    <row r="777" ht="15.75" customHeight="1" spans="1:2">
      <c r="A777" s="59"/>
      <c r="B777" s="59"/>
    </row>
    <row r="778" ht="15.75" customHeight="1" spans="1:2">
      <c r="A778" s="59"/>
      <c r="B778" s="59"/>
    </row>
    <row r="779" ht="15.75" customHeight="1" spans="1:2">
      <c r="A779" s="59"/>
      <c r="B779" s="59"/>
    </row>
    <row r="780" ht="15.75" customHeight="1" spans="1:2">
      <c r="A780" s="59"/>
      <c r="B780" s="59"/>
    </row>
    <row r="781" ht="15.75" customHeight="1" spans="1:2">
      <c r="A781" s="59"/>
      <c r="B781" s="59"/>
    </row>
    <row r="782" ht="15.75" customHeight="1" spans="1:2">
      <c r="A782" s="59"/>
      <c r="B782" s="59"/>
    </row>
    <row r="783" ht="15.75" customHeight="1" spans="1:2">
      <c r="A783" s="59"/>
      <c r="B783" s="59"/>
    </row>
    <row r="784" ht="15.75" customHeight="1" spans="1:2">
      <c r="A784" s="59"/>
      <c r="B784" s="59"/>
    </row>
    <row r="785" ht="15.75" customHeight="1" spans="1:2">
      <c r="A785" s="59"/>
      <c r="B785" s="59"/>
    </row>
    <row r="786" ht="15.75" customHeight="1" spans="1:2">
      <c r="A786" s="59"/>
      <c r="B786" s="59"/>
    </row>
    <row r="787" ht="15.75" customHeight="1" spans="1:2">
      <c r="A787" s="59"/>
      <c r="B787" s="59"/>
    </row>
    <row r="788" ht="15.75" customHeight="1" spans="1:2">
      <c r="A788" s="59"/>
      <c r="B788" s="59"/>
    </row>
    <row r="789" ht="15.75" customHeight="1" spans="1:2">
      <c r="A789" s="59"/>
      <c r="B789" s="59"/>
    </row>
    <row r="790" ht="15.75" customHeight="1" spans="1:2">
      <c r="A790" s="59"/>
      <c r="B790" s="59"/>
    </row>
    <row r="791" ht="15.75" customHeight="1" spans="1:2">
      <c r="A791" s="59"/>
      <c r="B791" s="59"/>
    </row>
    <row r="792" ht="15.75" customHeight="1" spans="1:2">
      <c r="A792" s="59"/>
      <c r="B792" s="59"/>
    </row>
    <row r="793" ht="15.75" customHeight="1" spans="1:2">
      <c r="A793" s="59"/>
      <c r="B793" s="59"/>
    </row>
    <row r="794" ht="15.75" customHeight="1" spans="1:2">
      <c r="A794" s="59"/>
      <c r="B794" s="59"/>
    </row>
    <row r="795" ht="15.75" customHeight="1" spans="1:2">
      <c r="A795" s="59"/>
      <c r="B795" s="59"/>
    </row>
    <row r="796" ht="15.75" customHeight="1" spans="1:2">
      <c r="A796" s="59"/>
      <c r="B796" s="59"/>
    </row>
    <row r="797" ht="15.75" customHeight="1" spans="1:2">
      <c r="A797" s="59"/>
      <c r="B797" s="59"/>
    </row>
    <row r="798" ht="15.75" customHeight="1" spans="1:2">
      <c r="A798" s="59"/>
      <c r="B798" s="59"/>
    </row>
    <row r="799" ht="15.75" customHeight="1" spans="1:2">
      <c r="A799" s="59"/>
      <c r="B799" s="59"/>
    </row>
    <row r="800" ht="15.75" customHeight="1" spans="1:2">
      <c r="A800" s="59"/>
      <c r="B800" s="59"/>
    </row>
    <row r="801" ht="15.75" customHeight="1" spans="1:2">
      <c r="A801" s="59"/>
      <c r="B801" s="59"/>
    </row>
    <row r="802" ht="15.75" customHeight="1" spans="1:2">
      <c r="A802" s="59"/>
      <c r="B802" s="59"/>
    </row>
    <row r="803" ht="15.75" customHeight="1" spans="1:2">
      <c r="A803" s="59"/>
      <c r="B803" s="59"/>
    </row>
    <row r="804" ht="15.75" customHeight="1" spans="1:2">
      <c r="A804" s="59"/>
      <c r="B804" s="59"/>
    </row>
    <row r="805" ht="15.75" customHeight="1" spans="1:2">
      <c r="A805" s="59"/>
      <c r="B805" s="59"/>
    </row>
    <row r="806" ht="15.75" customHeight="1" spans="1:2">
      <c r="A806" s="59"/>
      <c r="B806" s="59"/>
    </row>
    <row r="807" ht="15.75" customHeight="1" spans="1:2">
      <c r="A807" s="59"/>
      <c r="B807" s="59"/>
    </row>
    <row r="808" ht="15.75" customHeight="1" spans="1:2">
      <c r="A808" s="59"/>
      <c r="B808" s="59"/>
    </row>
    <row r="809" ht="15.75" customHeight="1" spans="1:2">
      <c r="A809" s="59"/>
      <c r="B809" s="59"/>
    </row>
    <row r="810" ht="15.75" customHeight="1" spans="1:2">
      <c r="A810" s="59"/>
      <c r="B810" s="59"/>
    </row>
    <row r="811" ht="15.75" customHeight="1" spans="1:2">
      <c r="A811" s="59"/>
      <c r="B811" s="59"/>
    </row>
    <row r="812" ht="15.75" customHeight="1" spans="1:2">
      <c r="A812" s="59"/>
      <c r="B812" s="59"/>
    </row>
    <row r="813" ht="15.75" customHeight="1" spans="1:2">
      <c r="A813" s="59"/>
      <c r="B813" s="59"/>
    </row>
    <row r="814" ht="15.75" customHeight="1" spans="1:2">
      <c r="A814" s="59"/>
      <c r="B814" s="59"/>
    </row>
    <row r="815" ht="15.75" customHeight="1" spans="1:2">
      <c r="A815" s="59"/>
      <c r="B815" s="59"/>
    </row>
    <row r="816" ht="15.75" customHeight="1" spans="1:2">
      <c r="A816" s="59"/>
      <c r="B816" s="59"/>
    </row>
    <row r="817" ht="15.75" customHeight="1" spans="1:2">
      <c r="A817" s="59"/>
      <c r="B817" s="59"/>
    </row>
    <row r="818" ht="15.75" customHeight="1" spans="1:2">
      <c r="A818" s="59"/>
      <c r="B818" s="59"/>
    </row>
    <row r="819" ht="15.75" customHeight="1" spans="1:2">
      <c r="A819" s="59"/>
      <c r="B819" s="59"/>
    </row>
    <row r="820" ht="15.75" customHeight="1" spans="1:2">
      <c r="A820" s="59"/>
      <c r="B820" s="59"/>
    </row>
    <row r="821" ht="15.75" customHeight="1" spans="1:2">
      <c r="A821" s="59"/>
      <c r="B821" s="59"/>
    </row>
    <row r="822" ht="15.75" customHeight="1" spans="1:2">
      <c r="A822" s="59"/>
      <c r="B822" s="59"/>
    </row>
    <row r="823" ht="15.75" customHeight="1" spans="1:2">
      <c r="A823" s="59"/>
      <c r="B823" s="59"/>
    </row>
    <row r="824" ht="15.75" customHeight="1" spans="1:2">
      <c r="A824" s="59"/>
      <c r="B824" s="59"/>
    </row>
    <row r="825" ht="15.75" customHeight="1" spans="1:2">
      <c r="A825" s="59"/>
      <c r="B825" s="59"/>
    </row>
    <row r="826" ht="15.75" customHeight="1" spans="1:2">
      <c r="A826" s="59"/>
      <c r="B826" s="59"/>
    </row>
    <row r="827" ht="15.75" customHeight="1" spans="1:2">
      <c r="A827" s="59"/>
      <c r="B827" s="59"/>
    </row>
    <row r="828" ht="15.75" customHeight="1" spans="1:2">
      <c r="A828" s="59"/>
      <c r="B828" s="59"/>
    </row>
    <row r="829" ht="15.75" customHeight="1" spans="1:2">
      <c r="A829" s="59"/>
      <c r="B829" s="59"/>
    </row>
    <row r="830" ht="15.75" customHeight="1" spans="1:2">
      <c r="A830" s="59"/>
      <c r="B830" s="59"/>
    </row>
    <row r="831" ht="15.75" customHeight="1" spans="1:2">
      <c r="A831" s="59"/>
      <c r="B831" s="59"/>
    </row>
    <row r="832" ht="15.75" customHeight="1" spans="1:2">
      <c r="A832" s="59"/>
      <c r="B832" s="59"/>
    </row>
    <row r="833" ht="15.75" customHeight="1" spans="1:2">
      <c r="A833" s="59"/>
      <c r="B833" s="59"/>
    </row>
    <row r="834" ht="15.75" customHeight="1" spans="1:2">
      <c r="A834" s="59"/>
      <c r="B834" s="59"/>
    </row>
    <row r="835" ht="15.75" customHeight="1" spans="1:2">
      <c r="A835" s="59"/>
      <c r="B835" s="59"/>
    </row>
    <row r="836" ht="15.75" customHeight="1" spans="1:2">
      <c r="A836" s="59"/>
      <c r="B836" s="59"/>
    </row>
    <row r="837" ht="15.75" customHeight="1" spans="1:2">
      <c r="A837" s="59"/>
      <c r="B837" s="59"/>
    </row>
    <row r="838" ht="15.75" customHeight="1" spans="1:2">
      <c r="A838" s="59"/>
      <c r="B838" s="59"/>
    </row>
    <row r="839" ht="15.75" customHeight="1" spans="1:2">
      <c r="A839" s="59"/>
      <c r="B839" s="59"/>
    </row>
    <row r="840" ht="15.75" customHeight="1" spans="1:2">
      <c r="A840" s="59"/>
      <c r="B840" s="59"/>
    </row>
    <row r="841" ht="15.75" customHeight="1" spans="1:2">
      <c r="A841" s="59"/>
      <c r="B841" s="59"/>
    </row>
    <row r="842" ht="15.75" customHeight="1" spans="1:2">
      <c r="A842" s="59"/>
      <c r="B842" s="59"/>
    </row>
    <row r="843" ht="15.75" customHeight="1" spans="1:2">
      <c r="A843" s="59"/>
      <c r="B843" s="59"/>
    </row>
    <row r="844" ht="15.75" customHeight="1" spans="1:2">
      <c r="A844" s="59"/>
      <c r="B844" s="59"/>
    </row>
    <row r="845" ht="15.75" customHeight="1" spans="1:2">
      <c r="A845" s="59"/>
      <c r="B845" s="59"/>
    </row>
    <row r="846" ht="15.75" customHeight="1" spans="1:2">
      <c r="A846" s="59"/>
      <c r="B846" s="59"/>
    </row>
    <row r="847" ht="15.75" customHeight="1" spans="1:2">
      <c r="A847" s="59"/>
      <c r="B847" s="59"/>
    </row>
    <row r="848" ht="15.75" customHeight="1" spans="1:2">
      <c r="A848" s="59"/>
      <c r="B848" s="59"/>
    </row>
    <row r="849" ht="15.75" customHeight="1" spans="1:2">
      <c r="A849" s="59"/>
      <c r="B849" s="59"/>
    </row>
    <row r="850" ht="15.75" customHeight="1" spans="1:2">
      <c r="A850" s="59"/>
      <c r="B850" s="59"/>
    </row>
    <row r="851" ht="15.75" customHeight="1" spans="1:2">
      <c r="A851" s="59"/>
      <c r="B851" s="59"/>
    </row>
    <row r="852" ht="15.75" customHeight="1" spans="1:2">
      <c r="A852" s="59"/>
      <c r="B852" s="59"/>
    </row>
    <row r="853" ht="15.75" customHeight="1" spans="1:2">
      <c r="A853" s="59"/>
      <c r="B853" s="59"/>
    </row>
    <row r="854" ht="15.75" customHeight="1" spans="1:2">
      <c r="A854" s="59"/>
      <c r="B854" s="59"/>
    </row>
    <row r="855" ht="15.75" customHeight="1" spans="1:2">
      <c r="A855" s="59"/>
      <c r="B855" s="59"/>
    </row>
    <row r="856" ht="15.75" customHeight="1" spans="1:2">
      <c r="A856" s="59"/>
      <c r="B856" s="59"/>
    </row>
    <row r="857" ht="15.75" customHeight="1" spans="1:2">
      <c r="A857" s="59"/>
      <c r="B857" s="59"/>
    </row>
    <row r="858" ht="15.75" customHeight="1" spans="1:2">
      <c r="A858" s="59"/>
      <c r="B858" s="59"/>
    </row>
    <row r="859" ht="15.75" customHeight="1" spans="1:2">
      <c r="A859" s="59"/>
      <c r="B859" s="59"/>
    </row>
    <row r="860" ht="15.75" customHeight="1" spans="1:2">
      <c r="A860" s="59"/>
      <c r="B860" s="59"/>
    </row>
    <row r="861" ht="15.75" customHeight="1" spans="1:2">
      <c r="A861" s="59"/>
      <c r="B861" s="59"/>
    </row>
    <row r="862" ht="15.75" customHeight="1" spans="1:2">
      <c r="A862" s="59"/>
      <c r="B862" s="59"/>
    </row>
    <row r="863" ht="15.75" customHeight="1" spans="1:2">
      <c r="A863" s="59"/>
      <c r="B863" s="59"/>
    </row>
    <row r="864" ht="15.75" customHeight="1" spans="1:2">
      <c r="A864" s="59"/>
      <c r="B864" s="59"/>
    </row>
    <row r="865" ht="15.75" customHeight="1" spans="1:2">
      <c r="A865" s="59"/>
      <c r="B865" s="59"/>
    </row>
    <row r="866" ht="15.75" customHeight="1" spans="1:2">
      <c r="A866" s="59"/>
      <c r="B866" s="59"/>
    </row>
    <row r="867" ht="15.75" customHeight="1" spans="1:2">
      <c r="A867" s="59"/>
      <c r="B867" s="59"/>
    </row>
    <row r="868" ht="15.75" customHeight="1" spans="1:2">
      <c r="A868" s="59"/>
      <c r="B868" s="59"/>
    </row>
    <row r="869" ht="15.75" customHeight="1" spans="1:2">
      <c r="A869" s="59"/>
      <c r="B869" s="59"/>
    </row>
    <row r="870" ht="15.75" customHeight="1" spans="1:2">
      <c r="A870" s="59"/>
      <c r="B870" s="59"/>
    </row>
    <row r="871" ht="15.75" customHeight="1" spans="1:2">
      <c r="A871" s="59"/>
      <c r="B871" s="59"/>
    </row>
    <row r="872" ht="15.75" customHeight="1" spans="1:2">
      <c r="A872" s="59"/>
      <c r="B872" s="59"/>
    </row>
    <row r="873" ht="15.75" customHeight="1" spans="1:2">
      <c r="A873" s="59"/>
      <c r="B873" s="59"/>
    </row>
    <row r="874" ht="15.75" customHeight="1" spans="1:2">
      <c r="A874" s="59"/>
      <c r="B874" s="59"/>
    </row>
    <row r="875" ht="15.75" customHeight="1" spans="1:2">
      <c r="A875" s="59"/>
      <c r="B875" s="59"/>
    </row>
    <row r="876" ht="15.75" customHeight="1" spans="1:2">
      <c r="A876" s="59"/>
      <c r="B876" s="59"/>
    </row>
    <row r="877" ht="15.75" customHeight="1" spans="1:2">
      <c r="A877" s="59"/>
      <c r="B877" s="59"/>
    </row>
    <row r="878" ht="15.75" customHeight="1" spans="1:2">
      <c r="A878" s="59"/>
      <c r="B878" s="59"/>
    </row>
    <row r="879" ht="15.75" customHeight="1" spans="1:2">
      <c r="A879" s="59"/>
      <c r="B879" s="59"/>
    </row>
    <row r="880" ht="15.75" customHeight="1" spans="1:2">
      <c r="A880" s="59"/>
      <c r="B880" s="59"/>
    </row>
    <row r="881" ht="15.75" customHeight="1" spans="1:2">
      <c r="A881" s="59"/>
      <c r="B881" s="59"/>
    </row>
    <row r="882" ht="15.75" customHeight="1" spans="1:2">
      <c r="A882" s="59"/>
      <c r="B882" s="59"/>
    </row>
    <row r="883" ht="15.75" customHeight="1" spans="1:2">
      <c r="A883" s="59"/>
      <c r="B883" s="59"/>
    </row>
    <row r="884" ht="15.75" customHeight="1" spans="1:2">
      <c r="A884" s="59"/>
      <c r="B884" s="59"/>
    </row>
    <row r="885" ht="15.75" customHeight="1" spans="1:2">
      <c r="A885" s="59"/>
      <c r="B885" s="59"/>
    </row>
    <row r="886" ht="15.75" customHeight="1" spans="1:2">
      <c r="A886" s="59"/>
      <c r="B886" s="59"/>
    </row>
    <row r="887" ht="15.75" customHeight="1" spans="1:2">
      <c r="A887" s="59"/>
      <c r="B887" s="59"/>
    </row>
    <row r="888" ht="15.75" customHeight="1" spans="1:2">
      <c r="A888" s="59"/>
      <c r="B888" s="59"/>
    </row>
    <row r="889" ht="15.75" customHeight="1" spans="1:2">
      <c r="A889" s="59"/>
      <c r="B889" s="59"/>
    </row>
    <row r="890" ht="15.75" customHeight="1" spans="1:2">
      <c r="A890" s="59"/>
      <c r="B890" s="59"/>
    </row>
    <row r="891" ht="15.75" customHeight="1" spans="1:2">
      <c r="A891" s="59"/>
      <c r="B891" s="59"/>
    </row>
    <row r="892" ht="15.75" customHeight="1" spans="1:2">
      <c r="A892" s="59"/>
      <c r="B892" s="59"/>
    </row>
    <row r="893" ht="15.75" customHeight="1" spans="1:2">
      <c r="A893" s="59"/>
      <c r="B893" s="59"/>
    </row>
    <row r="894" ht="15.75" customHeight="1" spans="1:2">
      <c r="A894" s="59"/>
      <c r="B894" s="59"/>
    </row>
    <row r="895" ht="15.75" customHeight="1" spans="1:2">
      <c r="A895" s="59"/>
      <c r="B895" s="59"/>
    </row>
    <row r="896" ht="15.75" customHeight="1" spans="1:2">
      <c r="A896" s="59"/>
      <c r="B896" s="59"/>
    </row>
    <row r="897" ht="15.75" customHeight="1" spans="1:2">
      <c r="A897" s="59"/>
      <c r="B897" s="59"/>
    </row>
    <row r="898" ht="15.75" customHeight="1" spans="1:2">
      <c r="A898" s="59"/>
      <c r="B898" s="59"/>
    </row>
    <row r="899" ht="15.75" customHeight="1" spans="1:2">
      <c r="A899" s="59"/>
      <c r="B899" s="59"/>
    </row>
    <row r="900" ht="15.75" customHeight="1" spans="1:2">
      <c r="A900" s="59"/>
      <c r="B900" s="59"/>
    </row>
    <row r="901" ht="15.75" customHeight="1" spans="1:2">
      <c r="A901" s="59"/>
      <c r="B901" s="59"/>
    </row>
    <row r="902" ht="15.75" customHeight="1" spans="1:2">
      <c r="A902" s="59"/>
      <c r="B902" s="59"/>
    </row>
    <row r="903" ht="15.75" customHeight="1" spans="1:2">
      <c r="A903" s="59"/>
      <c r="B903" s="59"/>
    </row>
    <row r="904" ht="15.75" customHeight="1" spans="1:2">
      <c r="A904" s="59"/>
      <c r="B904" s="59"/>
    </row>
    <row r="905" ht="15.75" customHeight="1" spans="1:2">
      <c r="A905" s="59"/>
      <c r="B905" s="59"/>
    </row>
    <row r="906" ht="15.75" customHeight="1" spans="1:2">
      <c r="A906" s="59"/>
      <c r="B906" s="59"/>
    </row>
    <row r="907" ht="15.75" customHeight="1" spans="1:2">
      <c r="A907" s="59"/>
      <c r="B907" s="59"/>
    </row>
    <row r="908" ht="15.75" customHeight="1" spans="1:2">
      <c r="A908" s="59"/>
      <c r="B908" s="59"/>
    </row>
    <row r="909" ht="15.75" customHeight="1" spans="1:2">
      <c r="A909" s="59"/>
      <c r="B909" s="59"/>
    </row>
    <row r="910" ht="15.75" customHeight="1" spans="1:2">
      <c r="A910" s="59"/>
      <c r="B910" s="59"/>
    </row>
    <row r="911" ht="15.75" customHeight="1" spans="1:2">
      <c r="A911" s="59"/>
      <c r="B911" s="59"/>
    </row>
    <row r="912" ht="15.75" customHeight="1" spans="1:2">
      <c r="A912" s="59"/>
      <c r="B912" s="59"/>
    </row>
    <row r="913" ht="15.75" customHeight="1" spans="1:2">
      <c r="A913" s="59"/>
      <c r="B913" s="59"/>
    </row>
    <row r="914" ht="15.75" customHeight="1" spans="1:2">
      <c r="A914" s="59"/>
      <c r="B914" s="59"/>
    </row>
    <row r="915" ht="15.75" customHeight="1" spans="1:2">
      <c r="A915" s="59"/>
      <c r="B915" s="59"/>
    </row>
    <row r="916" ht="15.75" customHeight="1" spans="1:2">
      <c r="A916" s="59"/>
      <c r="B916" s="59"/>
    </row>
    <row r="917" ht="15.75" customHeight="1" spans="1:2">
      <c r="A917" s="59"/>
      <c r="B917" s="59"/>
    </row>
    <row r="918" ht="15.75" customHeight="1" spans="1:2">
      <c r="A918" s="59"/>
      <c r="B918" s="59"/>
    </row>
    <row r="919" ht="15.75" customHeight="1" spans="1:2">
      <c r="A919" s="59"/>
      <c r="B919" s="59"/>
    </row>
    <row r="920" ht="15.75" customHeight="1" spans="1:2">
      <c r="A920" s="59"/>
      <c r="B920" s="59"/>
    </row>
    <row r="921" ht="15.75" customHeight="1" spans="1:2">
      <c r="A921" s="59"/>
      <c r="B921" s="59"/>
    </row>
    <row r="922" ht="15.75" customHeight="1" spans="1:2">
      <c r="A922" s="59"/>
      <c r="B922" s="59"/>
    </row>
    <row r="923" ht="15.75" customHeight="1" spans="1:2">
      <c r="A923" s="59"/>
      <c r="B923" s="59"/>
    </row>
    <row r="924" ht="15.75" customHeight="1" spans="1:2">
      <c r="A924" s="59"/>
      <c r="B924" s="59"/>
    </row>
    <row r="925" ht="15.75" customHeight="1" spans="1:2">
      <c r="A925" s="59"/>
      <c r="B925" s="59"/>
    </row>
    <row r="926" ht="15.75" customHeight="1" spans="1:2">
      <c r="A926" s="59"/>
      <c r="B926" s="59"/>
    </row>
    <row r="927" ht="15.75" customHeight="1" spans="1:2">
      <c r="A927" s="59"/>
      <c r="B927" s="59"/>
    </row>
    <row r="928" ht="15.75" customHeight="1" spans="1:2">
      <c r="A928" s="59"/>
      <c r="B928" s="59"/>
    </row>
    <row r="929" ht="15.75" customHeight="1" spans="1:2">
      <c r="A929" s="59"/>
      <c r="B929" s="59"/>
    </row>
    <row r="930" ht="15.75" customHeight="1" spans="1:2">
      <c r="A930" s="59"/>
      <c r="B930" s="59"/>
    </row>
    <row r="931" ht="15.75" customHeight="1" spans="1:2">
      <c r="A931" s="59"/>
      <c r="B931" s="59"/>
    </row>
    <row r="932" ht="15.75" customHeight="1" spans="1:2">
      <c r="A932" s="59"/>
      <c r="B932" s="59"/>
    </row>
    <row r="933" ht="15.75" customHeight="1" spans="1:2">
      <c r="A933" s="59"/>
      <c r="B933" s="59"/>
    </row>
    <row r="934" ht="15.75" customHeight="1" spans="1:2">
      <c r="A934" s="59"/>
      <c r="B934" s="59"/>
    </row>
    <row r="935" ht="15.75" customHeight="1" spans="1:2">
      <c r="A935" s="59"/>
      <c r="B935" s="59"/>
    </row>
    <row r="936" ht="15.75" customHeight="1" spans="1:2">
      <c r="A936" s="59"/>
      <c r="B936" s="59"/>
    </row>
    <row r="937" ht="15.75" customHeight="1" spans="1:2">
      <c r="A937" s="59"/>
      <c r="B937" s="59"/>
    </row>
    <row r="938" ht="15.75" customHeight="1" spans="1:2">
      <c r="A938" s="59"/>
      <c r="B938" s="59"/>
    </row>
    <row r="939" ht="15.75" customHeight="1" spans="1:2">
      <c r="A939" s="59"/>
      <c r="B939" s="59"/>
    </row>
    <row r="940" ht="15.75" customHeight="1" spans="1:2">
      <c r="A940" s="59"/>
      <c r="B940" s="59"/>
    </row>
    <row r="941" ht="15.75" customHeight="1" spans="1:2">
      <c r="A941" s="59"/>
      <c r="B941" s="59"/>
    </row>
    <row r="942" ht="15.75" customHeight="1" spans="1:2">
      <c r="A942" s="59"/>
      <c r="B942" s="59"/>
    </row>
    <row r="943" ht="15.75" customHeight="1" spans="1:2">
      <c r="A943" s="59"/>
      <c r="B943" s="59"/>
    </row>
    <row r="944" ht="15.75" customHeight="1" spans="1:2">
      <c r="A944" s="59"/>
      <c r="B944" s="59"/>
    </row>
    <row r="945" ht="15.75" customHeight="1" spans="1:2">
      <c r="A945" s="59"/>
      <c r="B945" s="59"/>
    </row>
    <row r="946" ht="15.75" customHeight="1" spans="1:2">
      <c r="A946" s="59"/>
      <c r="B946" s="59"/>
    </row>
    <row r="947" ht="15.75" customHeight="1" spans="1:2">
      <c r="A947" s="59"/>
      <c r="B947" s="59"/>
    </row>
    <row r="948" ht="15.75" customHeight="1" spans="1:2">
      <c r="A948" s="59"/>
      <c r="B948" s="59"/>
    </row>
    <row r="949" ht="15.75" customHeight="1" spans="1:2">
      <c r="A949" s="59"/>
      <c r="B949" s="59"/>
    </row>
    <row r="950" ht="15.75" customHeight="1" spans="1:2">
      <c r="A950" s="59"/>
      <c r="B950" s="59"/>
    </row>
    <row r="951" ht="15.75" customHeight="1" spans="1:2">
      <c r="A951" s="59"/>
      <c r="B951" s="59"/>
    </row>
    <row r="952" ht="15.75" customHeight="1" spans="1:2">
      <c r="A952" s="59"/>
      <c r="B952" s="59"/>
    </row>
    <row r="953" ht="15.75" customHeight="1" spans="1:2">
      <c r="A953" s="59"/>
      <c r="B953" s="59"/>
    </row>
    <row r="954" ht="15.75" customHeight="1" spans="1:2">
      <c r="A954" s="59"/>
      <c r="B954" s="59"/>
    </row>
    <row r="955" ht="15.75" customHeight="1" spans="1:2">
      <c r="A955" s="59"/>
      <c r="B955" s="59"/>
    </row>
    <row r="956" ht="15.75" customHeight="1" spans="1:2">
      <c r="A956" s="59"/>
      <c r="B956" s="59"/>
    </row>
    <row r="957" ht="15.75" customHeight="1" spans="1:2">
      <c r="A957" s="59"/>
      <c r="B957" s="59"/>
    </row>
    <row r="958" ht="15.75" customHeight="1" spans="1:2">
      <c r="A958" s="59"/>
      <c r="B958" s="59"/>
    </row>
    <row r="959" ht="15.75" customHeight="1" spans="1:2">
      <c r="A959" s="59"/>
      <c r="B959" s="59"/>
    </row>
    <row r="960" ht="15.75" customHeight="1" spans="1:2">
      <c r="A960" s="59"/>
      <c r="B960" s="59"/>
    </row>
    <row r="961" ht="15.75" customHeight="1" spans="1:2">
      <c r="A961" s="59"/>
      <c r="B961" s="59"/>
    </row>
    <row r="962" ht="15.75" customHeight="1" spans="1:2">
      <c r="A962" s="59"/>
      <c r="B962" s="59"/>
    </row>
    <row r="963" ht="15.75" customHeight="1" spans="1:2">
      <c r="A963" s="59"/>
      <c r="B963" s="59"/>
    </row>
    <row r="964" ht="15.75" customHeight="1" spans="1:2">
      <c r="A964" s="59"/>
      <c r="B964" s="59"/>
    </row>
    <row r="965" ht="15.75" customHeight="1" spans="1:2">
      <c r="A965" s="59"/>
      <c r="B965" s="59"/>
    </row>
    <row r="966" ht="15.75" customHeight="1" spans="1:2">
      <c r="A966" s="59"/>
      <c r="B966" s="59"/>
    </row>
    <row r="967" ht="15.75" customHeight="1" spans="1:2">
      <c r="A967" s="59"/>
      <c r="B967" s="59"/>
    </row>
    <row r="968" ht="15.75" customHeight="1" spans="1:2">
      <c r="A968" s="59"/>
      <c r="B968" s="59"/>
    </row>
    <row r="969" ht="15.75" customHeight="1" spans="1:2">
      <c r="A969" s="59"/>
      <c r="B969" s="59"/>
    </row>
    <row r="970" ht="15.75" customHeight="1" spans="1:2">
      <c r="A970" s="59"/>
      <c r="B970" s="59"/>
    </row>
    <row r="971" ht="15.75" customHeight="1" spans="1:2">
      <c r="A971" s="59"/>
      <c r="B971" s="59"/>
    </row>
    <row r="972" ht="15.75" customHeight="1" spans="1:2">
      <c r="A972" s="59"/>
      <c r="B972" s="59"/>
    </row>
    <row r="973" ht="15.75" customHeight="1" spans="1:2">
      <c r="A973" s="59"/>
      <c r="B973" s="59"/>
    </row>
    <row r="974" ht="15.75" customHeight="1" spans="1:2">
      <c r="A974" s="59"/>
      <c r="B974" s="59"/>
    </row>
    <row r="975" ht="15.75" customHeight="1" spans="1:2">
      <c r="A975" s="59"/>
      <c r="B975" s="59"/>
    </row>
    <row r="976" ht="15.75" customHeight="1" spans="1:2">
      <c r="A976" s="59"/>
      <c r="B976" s="59"/>
    </row>
    <row r="977" ht="15.75" customHeight="1" spans="1:2">
      <c r="A977" s="59"/>
      <c r="B977" s="59"/>
    </row>
    <row r="978" ht="15.75" customHeight="1" spans="1:2">
      <c r="A978" s="59"/>
      <c r="B978" s="59"/>
    </row>
    <row r="979" ht="15.75" customHeight="1" spans="1:2">
      <c r="A979" s="59"/>
      <c r="B979" s="59"/>
    </row>
    <row r="980" ht="15.75" customHeight="1" spans="1:2">
      <c r="A980" s="59"/>
      <c r="B980" s="59"/>
    </row>
    <row r="981" ht="15.75" customHeight="1" spans="1:2">
      <c r="A981" s="59"/>
      <c r="B981" s="59"/>
    </row>
    <row r="982" ht="15.75" customHeight="1" spans="1:2">
      <c r="A982" s="59"/>
      <c r="B982" s="59"/>
    </row>
    <row r="983" ht="15.75" customHeight="1" spans="1:2">
      <c r="A983" s="59"/>
      <c r="B983" s="59"/>
    </row>
    <row r="984" ht="15.75" customHeight="1" spans="1:2">
      <c r="A984" s="59"/>
      <c r="B984" s="59"/>
    </row>
    <row r="985" ht="15.75" customHeight="1" spans="1:2">
      <c r="A985" s="59"/>
      <c r="B985" s="59"/>
    </row>
    <row r="986" ht="15.75" customHeight="1" spans="1:2">
      <c r="A986" s="59"/>
      <c r="B986" s="59"/>
    </row>
    <row r="987" ht="15.75" customHeight="1" spans="1:2">
      <c r="A987" s="59"/>
      <c r="B987" s="59"/>
    </row>
    <row r="988" ht="15.75" customHeight="1" spans="1:2">
      <c r="A988" s="59"/>
      <c r="B988" s="59"/>
    </row>
    <row r="989" ht="15.75" customHeight="1" spans="1:2">
      <c r="A989" s="59"/>
      <c r="B989" s="59"/>
    </row>
    <row r="990" ht="15.75" customHeight="1" spans="1:2">
      <c r="A990" s="59"/>
      <c r="B990" s="59"/>
    </row>
    <row r="991" ht="15.75" customHeight="1" spans="1:2">
      <c r="A991" s="59"/>
      <c r="B991" s="59"/>
    </row>
    <row r="992" ht="15.75" customHeight="1" spans="1:2">
      <c r="A992" s="59"/>
      <c r="B992" s="59"/>
    </row>
    <row r="993" ht="15.75" customHeight="1" spans="1:2">
      <c r="A993" s="59"/>
      <c r="B993" s="59"/>
    </row>
    <row r="994" ht="15.75" customHeight="1" spans="1:2">
      <c r="A994" s="59"/>
      <c r="B994" s="59"/>
    </row>
    <row r="995" ht="15.75" customHeight="1" spans="1:2">
      <c r="A995" s="59"/>
      <c r="B995" s="59"/>
    </row>
    <row r="996" ht="15.75" customHeight="1" spans="1:2">
      <c r="A996" s="59"/>
      <c r="B996" s="59"/>
    </row>
    <row r="997" ht="15.75" customHeight="1" spans="1:2">
      <c r="A997" s="59"/>
      <c r="B997" s="59"/>
    </row>
    <row r="998" ht="15.75" customHeight="1" spans="1:2">
      <c r="A998" s="59"/>
      <c r="B998" s="59"/>
    </row>
    <row r="999" ht="15.75" customHeight="1" spans="1:2">
      <c r="A999" s="59"/>
      <c r="B999" s="59"/>
    </row>
    <row r="1000" ht="15.75" customHeight="1" spans="1:2">
      <c r="A1000" s="59"/>
      <c r="B1000" s="59"/>
    </row>
  </sheetData>
  <sheetProtection password="CED0" sheet="1" objects="1" scenarios="1"/>
  <mergeCells count="9">
    <mergeCell ref="C11:I11"/>
    <mergeCell ref="C12:I12"/>
    <mergeCell ref="C13:I13"/>
    <mergeCell ref="E17:I17"/>
    <mergeCell ref="G21:H21"/>
    <mergeCell ref="C24:E24"/>
    <mergeCell ref="G24:I24"/>
    <mergeCell ref="G25:I25"/>
    <mergeCell ref="D47:I47"/>
  </mergeCells>
  <pageMargins left="0.78740157480315" right="0.590551181102362" top="0.590551181102362" bottom="0.590551181102362" header="0" footer="0"/>
  <pageSetup paperSize="9" fitToHeight="0"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00"/>
  <sheetViews>
    <sheetView showGridLines="0" showRowColHeaders="0" workbookViewId="0">
      <selection activeCell="A1" sqref="A1"/>
    </sheetView>
  </sheetViews>
  <sheetFormatPr defaultColWidth="12.5454545454545" defaultRowHeight="15" customHeight="1"/>
  <cols>
    <col min="1" max="1" width="34" customWidth="1"/>
    <col min="2" max="2" width="3" customWidth="1"/>
    <col min="3" max="3" width="4.63636363636364" style="59" customWidth="1"/>
    <col min="4" max="4" width="7.45454545454545" style="59" customWidth="1"/>
    <col min="5" max="5" width="17" style="59" customWidth="1"/>
    <col min="6" max="7" width="12.2727272727273" style="59" customWidth="1"/>
    <col min="8" max="9" width="10" style="59" customWidth="1"/>
    <col min="10" max="10" width="13.0909090909091" style="59" customWidth="1"/>
    <col min="11" max="11" width="9.09090909090909" style="59" customWidth="1"/>
    <col min="12" max="16" width="9.09090909090909" style="59" hidden="1" customWidth="1"/>
    <col min="17" max="27" width="9.09090909090909" style="59" customWidth="1"/>
    <col min="28" max="16384" width="12.5454545454545" style="59"/>
  </cols>
  <sheetData>
    <row r="1" ht="14" spans="1:2">
      <c r="A1" s="59"/>
      <c r="B1" s="59"/>
    </row>
    <row r="2" ht="14" spans="1:6">
      <c r="A2" s="59"/>
      <c r="B2" s="59"/>
      <c r="C2" s="754"/>
      <c r="D2" s="754"/>
      <c r="E2" s="754"/>
      <c r="F2" s="755"/>
    </row>
    <row r="3" ht="14" spans="1:2">
      <c r="A3" s="59"/>
      <c r="B3" s="59"/>
    </row>
    <row r="4" ht="14" spans="1:2">
      <c r="A4" s="59"/>
      <c r="B4" s="59"/>
    </row>
    <row r="5" ht="14" spans="1:3">
      <c r="A5" s="59"/>
      <c r="B5" s="59"/>
      <c r="C5" s="63"/>
    </row>
    <row r="6" ht="18.75" customHeight="1" spans="1:10">
      <c r="A6" s="59"/>
      <c r="B6" s="59"/>
      <c r="C6" s="756" t="s">
        <v>23</v>
      </c>
      <c r="D6" s="757"/>
      <c r="E6" s="757"/>
      <c r="F6" s="757"/>
      <c r="G6" s="757"/>
      <c r="H6" s="757"/>
      <c r="I6" s="757"/>
      <c r="J6" s="757"/>
    </row>
    <row r="7" ht="26.25" customHeight="1" spans="1:10">
      <c r="A7" s="59"/>
      <c r="B7" s="59"/>
      <c r="C7" s="758" t="s">
        <v>6</v>
      </c>
      <c r="D7" s="759"/>
      <c r="E7" s="759"/>
      <c r="F7" s="759"/>
      <c r="G7" s="759"/>
      <c r="H7" s="759"/>
      <c r="I7" s="759"/>
      <c r="J7" s="759"/>
    </row>
    <row r="8" ht="14" spans="1:3">
      <c r="A8" s="59"/>
      <c r="B8" s="59"/>
      <c r="C8" s="63"/>
    </row>
    <row r="9" ht="57" customHeight="1" spans="1:10">
      <c r="A9" s="59"/>
      <c r="B9" s="59"/>
      <c r="C9" s="760" t="s">
        <v>10</v>
      </c>
      <c r="D9" s="761" t="s">
        <v>24</v>
      </c>
      <c r="E9" s="762"/>
      <c r="F9" s="763" t="s">
        <v>25</v>
      </c>
      <c r="G9" s="763" t="s">
        <v>26</v>
      </c>
      <c r="H9" s="763" t="s">
        <v>27</v>
      </c>
      <c r="I9" s="763" t="s">
        <v>28</v>
      </c>
      <c r="J9" s="763" t="s">
        <v>29</v>
      </c>
    </row>
    <row r="10" ht="35" customHeight="1" spans="1:15">
      <c r="A10" s="59"/>
      <c r="B10" s="59"/>
      <c r="C10" s="31">
        <v>1</v>
      </c>
      <c r="D10" s="764" t="s">
        <v>30</v>
      </c>
      <c r="E10" s="765"/>
      <c r="F10" s="766">
        <f>'Rekap Asesor 1 &amp; 2'!F10</f>
        <v>0</v>
      </c>
      <c r="G10" s="766">
        <f>'Rekap Asesor 1 &amp; 2'!G10</f>
        <v>0</v>
      </c>
      <c r="H10" s="766">
        <f t="shared" ref="H10:H13" si="0">SUM($F10:$G10)</f>
        <v>0</v>
      </c>
      <c r="I10" s="766">
        <f t="shared" ref="I10:I14" si="1">SUM($H10/2)</f>
        <v>0</v>
      </c>
      <c r="J10" s="51" t="str">
        <f>IF($I10&lt;=42,"CUKUP",IF($I10&lt;=84,"BAIK",IF($I10&lt;=126,"BAIK SEKALI",IF($I10&lt;=168,"PARIPURNA","FALSE"))))</f>
        <v>CUKUP</v>
      </c>
      <c r="L10" s="772">
        <v>42</v>
      </c>
      <c r="M10" s="772">
        <v>84</v>
      </c>
      <c r="N10" s="772">
        <v>126</v>
      </c>
      <c r="O10" s="772">
        <v>168</v>
      </c>
    </row>
    <row r="11" ht="35" customHeight="1" spans="1:15">
      <c r="A11" s="59"/>
      <c r="B11" s="59"/>
      <c r="C11" s="31">
        <v>2</v>
      </c>
      <c r="D11" s="764" t="s">
        <v>31</v>
      </c>
      <c r="E11" s="765"/>
      <c r="F11" s="766">
        <f>'Rekap Asesor 1 &amp; 2'!F11</f>
        <v>0</v>
      </c>
      <c r="G11" s="766">
        <f>'Rekap Asesor 1 &amp; 2'!G11</f>
        <v>0</v>
      </c>
      <c r="H11" s="766">
        <f t="shared" si="0"/>
        <v>0</v>
      </c>
      <c r="I11" s="766">
        <f t="shared" si="1"/>
        <v>0</v>
      </c>
      <c r="J11" s="51" t="str">
        <f>IF($I11&lt;=42,"CUKUP",IF($I84&lt;=84,"BAIK",IF($I126&lt;=126,"BAIK SEKALI",IF($I11&lt;=168,"PARIPURNA","FALSE"))))</f>
        <v>CUKUP</v>
      </c>
      <c r="L11" s="773">
        <v>42</v>
      </c>
      <c r="M11" s="773">
        <v>84</v>
      </c>
      <c r="N11" s="773">
        <v>126</v>
      </c>
      <c r="O11" s="773">
        <v>168</v>
      </c>
    </row>
    <row r="12" ht="35" customHeight="1" spans="1:15">
      <c r="A12" s="59"/>
      <c r="B12" s="59"/>
      <c r="C12" s="31">
        <v>3</v>
      </c>
      <c r="D12" s="764" t="s">
        <v>32</v>
      </c>
      <c r="E12" s="765"/>
      <c r="F12" s="766">
        <f>'Rekap Asesor 1 &amp; 2'!F12</f>
        <v>0</v>
      </c>
      <c r="G12" s="766">
        <f>'Rekap Asesor 1 &amp; 2'!G12</f>
        <v>0</v>
      </c>
      <c r="H12" s="766">
        <f t="shared" si="0"/>
        <v>0</v>
      </c>
      <c r="I12" s="766">
        <f t="shared" si="1"/>
        <v>0</v>
      </c>
      <c r="J12" s="51" t="str">
        <f>IF($I12&lt;=5.1,"CUKUP",IF($I12&lt;=10.2,"BAIK",IF($I12&lt;=15.3,"BAIK SEKALI",IF($I12&lt;=20.4,"PARIPURNA","FALSE"))))</f>
        <v>CUKUP</v>
      </c>
      <c r="L12" s="773">
        <v>5.1</v>
      </c>
      <c r="M12" s="773">
        <v>10.2</v>
      </c>
      <c r="N12" s="773">
        <v>15.3</v>
      </c>
      <c r="O12" s="773">
        <v>20.4</v>
      </c>
    </row>
    <row r="13" ht="46" customHeight="1" spans="1:15">
      <c r="A13" s="59"/>
      <c r="B13" s="59"/>
      <c r="C13" s="31">
        <v>4</v>
      </c>
      <c r="D13" s="764" t="s">
        <v>33</v>
      </c>
      <c r="E13" s="765"/>
      <c r="F13" s="766">
        <f>'Rekap Asesor 1 &amp; 2'!F13</f>
        <v>0</v>
      </c>
      <c r="G13" s="766">
        <f>'Rekap Asesor 1 &amp; 2'!G13</f>
        <v>0</v>
      </c>
      <c r="H13" s="766">
        <f t="shared" si="0"/>
        <v>0</v>
      </c>
      <c r="I13" s="766">
        <f t="shared" si="1"/>
        <v>0</v>
      </c>
      <c r="J13" s="51" t="str">
        <f>IF($I13&lt;=22.4,"CUKUP",IF($I13&lt;=44.8,"BAIK",IF($I13&lt;=67.2,"BAIK SEKALI",IF($I13&lt;=89.6,"PARIPURNA","FALSE"))))</f>
        <v>CUKUP</v>
      </c>
      <c r="L13" s="773">
        <v>22.4</v>
      </c>
      <c r="M13" s="773">
        <v>44.8</v>
      </c>
      <c r="N13" s="773">
        <v>67.2</v>
      </c>
      <c r="O13" s="773">
        <v>89.6</v>
      </c>
    </row>
    <row r="14" ht="26.25" customHeight="1" spans="1:15">
      <c r="A14" s="59"/>
      <c r="B14" s="59"/>
      <c r="C14" s="767" t="s">
        <v>34</v>
      </c>
      <c r="D14" s="768"/>
      <c r="E14" s="769"/>
      <c r="F14" s="770">
        <f>SUM($F10:$F13)</f>
        <v>0</v>
      </c>
      <c r="G14" s="770">
        <f>SUM($G10:$G13)</f>
        <v>0</v>
      </c>
      <c r="H14" s="770">
        <f>SUM($H10:$H13)</f>
        <v>0</v>
      </c>
      <c r="I14" s="770">
        <f t="shared" si="1"/>
        <v>0</v>
      </c>
      <c r="J14" s="51" t="str">
        <f>IF($I14&lt;=111.5,"CUKUP",IF($I14&lt;=223,"BAIK",IF($I14&lt;=334.5,"BAIK SEKALI",IF($I14&lt;=446,"PARIPURNA","FALSE"))))</f>
        <v>CUKUP</v>
      </c>
      <c r="L14" s="773">
        <f>SUM(L10:L13)</f>
        <v>111.5</v>
      </c>
      <c r="M14" s="773">
        <f>SUM(M10:M13)</f>
        <v>223</v>
      </c>
      <c r="N14" s="773">
        <f>SUM(N10:N13)</f>
        <v>334.5</v>
      </c>
      <c r="O14" s="773">
        <f>SUM(O10:O13)</f>
        <v>446</v>
      </c>
    </row>
    <row r="15" ht="14" spans="1:10">
      <c r="A15" s="59"/>
      <c r="B15" s="59"/>
      <c r="D15" s="771"/>
      <c r="E15" s="771"/>
      <c r="F15" s="771"/>
      <c r="G15" s="771"/>
      <c r="H15" s="771"/>
      <c r="I15" s="771"/>
      <c r="J15" s="771"/>
    </row>
    <row r="16" ht="14" spans="1:3">
      <c r="A16" s="59"/>
      <c r="B16" s="59"/>
      <c r="C16" s="771" t="s">
        <v>35</v>
      </c>
    </row>
    <row r="17" ht="14" spans="1:2">
      <c r="A17" s="59"/>
      <c r="B17" s="59"/>
    </row>
    <row r="18" ht="14" spans="1:2">
      <c r="A18" s="59"/>
      <c r="B18" s="59"/>
    </row>
    <row r="19" ht="14" spans="1:2">
      <c r="A19" s="59"/>
      <c r="B19" s="59"/>
    </row>
    <row r="20" ht="15.75" customHeight="1" spans="1:10">
      <c r="A20" s="59"/>
      <c r="B20" s="59"/>
      <c r="J20" s="106"/>
    </row>
    <row r="21" ht="15.75" customHeight="1" spans="1:2">
      <c r="A21" s="59"/>
      <c r="B21" s="59"/>
    </row>
    <row r="22" ht="15.75" customHeight="1" spans="1:2">
      <c r="A22" s="59"/>
      <c r="B22" s="59"/>
    </row>
    <row r="23" ht="15.75" customHeight="1" spans="1:2">
      <c r="A23" s="59"/>
      <c r="B23" s="59"/>
    </row>
    <row r="24" ht="15.75" customHeight="1" spans="1:2">
      <c r="A24" s="59"/>
      <c r="B24" s="59"/>
    </row>
    <row r="25" ht="15.75" customHeight="1" spans="1:2">
      <c r="A25" s="59"/>
      <c r="B25" s="59"/>
    </row>
    <row r="26" ht="15.75" customHeight="1" spans="1:2">
      <c r="A26" s="59"/>
      <c r="B26" s="59"/>
    </row>
    <row r="27" ht="15.75" customHeight="1" spans="1:2">
      <c r="A27" s="59"/>
      <c r="B27" s="59"/>
    </row>
    <row r="28" ht="15.75" customHeight="1" spans="1:2">
      <c r="A28" s="59"/>
      <c r="B28" s="59"/>
    </row>
    <row r="29" ht="15.75" customHeight="1" spans="1:2">
      <c r="A29" s="59"/>
      <c r="B29" s="59"/>
    </row>
    <row r="30" ht="15.75" customHeight="1" spans="1:2">
      <c r="A30" s="59"/>
      <c r="B30" s="59"/>
    </row>
    <row r="31" ht="15.75" customHeight="1" spans="1:2">
      <c r="A31" s="59"/>
      <c r="B31" s="59"/>
    </row>
    <row r="32" ht="15.75" customHeight="1" spans="1:7">
      <c r="A32" s="59"/>
      <c r="B32" s="59"/>
      <c r="G32" s="106"/>
    </row>
    <row r="33" ht="15.75" customHeight="1" spans="1:2">
      <c r="A33" s="59"/>
      <c r="B33" s="59"/>
    </row>
    <row r="34" ht="15.75" customHeight="1" spans="1:2">
      <c r="A34" s="59"/>
      <c r="B34" s="59"/>
    </row>
    <row r="35" ht="15.75" customHeight="1" spans="1:2">
      <c r="A35" s="59"/>
      <c r="B35" s="59"/>
    </row>
    <row r="36" ht="15.75" customHeight="1" spans="1:2">
      <c r="A36" s="59"/>
      <c r="B36" s="59"/>
    </row>
    <row r="37" ht="15.75" customHeight="1" spans="1:2">
      <c r="A37" s="59"/>
      <c r="B37" s="59"/>
    </row>
    <row r="38" ht="15.75" customHeight="1" spans="1:2">
      <c r="A38" s="59"/>
      <c r="B38" s="59"/>
    </row>
    <row r="39" ht="15.75" customHeight="1" spans="1:2">
      <c r="A39" s="59"/>
      <c r="B39" s="59"/>
    </row>
    <row r="40" ht="15.75" customHeight="1" spans="1:2">
      <c r="A40" s="59"/>
      <c r="B40" s="59"/>
    </row>
    <row r="41" ht="15.75" customHeight="1" spans="1:2">
      <c r="A41" s="59"/>
      <c r="B41" s="59"/>
    </row>
    <row r="42" ht="15.75" customHeight="1" spans="1:2">
      <c r="A42" s="59"/>
      <c r="B42" s="59"/>
    </row>
    <row r="43" ht="15.75" customHeight="1" spans="1:2">
      <c r="A43" s="59"/>
      <c r="B43" s="59"/>
    </row>
    <row r="44" ht="15.75" customHeight="1" spans="1:2">
      <c r="A44" s="59"/>
      <c r="B44" s="59"/>
    </row>
    <row r="45" ht="15.75" customHeight="1" spans="1:2">
      <c r="A45" s="59"/>
      <c r="B45" s="59"/>
    </row>
    <row r="46" ht="15.75" customHeight="1" spans="1:2">
      <c r="A46" s="59"/>
      <c r="B46" s="59"/>
    </row>
    <row r="47" ht="15.75" customHeight="1" spans="1:2">
      <c r="A47" s="59"/>
      <c r="B47" s="59"/>
    </row>
    <row r="48" ht="15.75" customHeight="1" spans="1:2">
      <c r="A48" s="59"/>
      <c r="B48" s="59"/>
    </row>
    <row r="49" ht="15.75" customHeight="1" spans="1:2">
      <c r="A49" s="59"/>
      <c r="B49" s="59"/>
    </row>
    <row r="50" ht="15.75" customHeight="1" spans="1:2">
      <c r="A50" s="59"/>
      <c r="B50" s="59"/>
    </row>
    <row r="51" ht="15.75" customHeight="1" spans="1:2">
      <c r="A51" s="59"/>
      <c r="B51" s="59"/>
    </row>
    <row r="52" ht="15.75" customHeight="1" spans="1:2">
      <c r="A52" s="59"/>
      <c r="B52" s="59"/>
    </row>
    <row r="53" ht="15.75" customHeight="1" spans="1:2">
      <c r="A53" s="59"/>
      <c r="B53" s="59"/>
    </row>
    <row r="54" ht="15.75" customHeight="1" spans="1:2">
      <c r="A54" s="59"/>
      <c r="B54" s="59"/>
    </row>
    <row r="55" ht="15.75" customHeight="1" spans="1:2">
      <c r="A55" s="59"/>
      <c r="B55" s="59"/>
    </row>
    <row r="56" ht="15.75" customHeight="1" spans="1:2">
      <c r="A56" s="59"/>
      <c r="B56" s="59"/>
    </row>
    <row r="57" ht="15.75" customHeight="1" spans="1:2">
      <c r="A57" s="59"/>
      <c r="B57" s="59"/>
    </row>
    <row r="58" ht="15.75" customHeight="1" spans="1:2">
      <c r="A58" s="59"/>
      <c r="B58" s="59"/>
    </row>
    <row r="59" ht="15.75" customHeight="1" spans="1:2">
      <c r="A59" s="59"/>
      <c r="B59" s="59"/>
    </row>
    <row r="60" ht="15.75" customHeight="1" spans="1:2">
      <c r="A60" s="59"/>
      <c r="B60" s="59"/>
    </row>
    <row r="61" ht="15.75" customHeight="1" spans="1:2">
      <c r="A61" s="59"/>
      <c r="B61" s="59"/>
    </row>
    <row r="62" ht="15.75" customHeight="1" spans="1:2">
      <c r="A62" s="59"/>
      <c r="B62" s="59"/>
    </row>
    <row r="63" ht="15.75" customHeight="1" spans="1:2">
      <c r="A63" s="59"/>
      <c r="B63" s="59"/>
    </row>
    <row r="64" ht="15.75" customHeight="1" spans="1:2">
      <c r="A64" s="59"/>
      <c r="B64" s="59"/>
    </row>
    <row r="65" ht="15.75" customHeight="1" spans="1:2">
      <c r="A65" s="59"/>
      <c r="B65" s="59"/>
    </row>
    <row r="66" ht="15.75" customHeight="1" spans="1:2">
      <c r="A66" s="59"/>
      <c r="B66" s="59"/>
    </row>
    <row r="67" ht="15.75" customHeight="1" spans="1:2">
      <c r="A67" s="59"/>
      <c r="B67" s="59"/>
    </row>
    <row r="68" ht="15.75" customHeight="1" spans="1:2">
      <c r="A68" s="59"/>
      <c r="B68" s="59"/>
    </row>
    <row r="69" ht="15.75" customHeight="1" spans="1:2">
      <c r="A69" s="59"/>
      <c r="B69" s="59"/>
    </row>
    <row r="70" ht="15.75" customHeight="1" spans="1:2">
      <c r="A70" s="59"/>
      <c r="B70" s="59"/>
    </row>
    <row r="71" ht="15.75" customHeight="1" spans="1:2">
      <c r="A71" s="59"/>
      <c r="B71" s="59"/>
    </row>
    <row r="72" ht="15.75" customHeight="1" spans="1:2">
      <c r="A72" s="59"/>
      <c r="B72" s="59"/>
    </row>
    <row r="73" ht="15.75" customHeight="1" spans="1:2">
      <c r="A73" s="59"/>
      <c r="B73" s="59"/>
    </row>
    <row r="74" ht="15.75" customHeight="1" spans="1:2">
      <c r="A74" s="59"/>
      <c r="B74" s="59"/>
    </row>
    <row r="75" ht="15.75" customHeight="1" spans="1:2">
      <c r="A75" s="59"/>
      <c r="B75" s="59"/>
    </row>
    <row r="76" ht="15.75" customHeight="1" spans="1:2">
      <c r="A76" s="59"/>
      <c r="B76" s="59"/>
    </row>
    <row r="77" ht="15.75" customHeight="1" spans="1:2">
      <c r="A77" s="59"/>
      <c r="B77" s="59"/>
    </row>
    <row r="78" ht="15.75" customHeight="1" spans="1:2">
      <c r="A78" s="59"/>
      <c r="B78" s="59"/>
    </row>
    <row r="79" ht="15.75" customHeight="1" spans="1:2">
      <c r="A79" s="59"/>
      <c r="B79" s="59"/>
    </row>
    <row r="80" ht="15.75" customHeight="1" spans="1:2">
      <c r="A80" s="59"/>
      <c r="B80" s="59"/>
    </row>
    <row r="81" ht="15.75" customHeight="1" spans="1:2">
      <c r="A81" s="59"/>
      <c r="B81" s="59"/>
    </row>
    <row r="82" ht="15.75" customHeight="1" spans="1:2">
      <c r="A82" s="59"/>
      <c r="B82" s="59"/>
    </row>
    <row r="83" ht="15.75" customHeight="1" spans="1:2">
      <c r="A83" s="59"/>
      <c r="B83" s="59"/>
    </row>
    <row r="84" ht="15.75" customHeight="1" spans="1:2">
      <c r="A84" s="59"/>
      <c r="B84" s="59"/>
    </row>
    <row r="85" ht="15.75" customHeight="1" spans="1:2">
      <c r="A85" s="59"/>
      <c r="B85" s="59"/>
    </row>
    <row r="86" ht="15.75" customHeight="1" spans="1:2">
      <c r="A86" s="59"/>
      <c r="B86" s="59"/>
    </row>
    <row r="87" ht="15.75" customHeight="1" spans="1:2">
      <c r="A87" s="59"/>
      <c r="B87" s="59"/>
    </row>
    <row r="88" ht="15.75" customHeight="1" spans="1:2">
      <c r="A88" s="59"/>
      <c r="B88" s="59"/>
    </row>
    <row r="89" ht="15.75" customHeight="1" spans="1:2">
      <c r="A89" s="59"/>
      <c r="B89" s="59"/>
    </row>
    <row r="90" ht="15.75" customHeight="1" spans="1:2">
      <c r="A90" s="59"/>
      <c r="B90" s="59"/>
    </row>
    <row r="91" ht="15.75" customHeight="1" spans="1:2">
      <c r="A91" s="59"/>
      <c r="B91" s="59"/>
    </row>
    <row r="92" ht="15.75" customHeight="1" spans="1:2">
      <c r="A92" s="59"/>
      <c r="B92" s="59"/>
    </row>
    <row r="93" ht="15.75" customHeight="1" spans="1:2">
      <c r="A93" s="59"/>
      <c r="B93" s="59"/>
    </row>
    <row r="94" ht="15.75" customHeight="1" spans="1:2">
      <c r="A94" s="59"/>
      <c r="B94" s="59"/>
    </row>
    <row r="95" ht="15.75" customHeight="1" spans="1:2">
      <c r="A95" s="59"/>
      <c r="B95" s="59"/>
    </row>
    <row r="96" ht="15.75" customHeight="1" spans="1:2">
      <c r="A96" s="59"/>
      <c r="B96" s="59"/>
    </row>
    <row r="97" ht="15.75" customHeight="1" spans="1:2">
      <c r="A97" s="59"/>
      <c r="B97" s="59"/>
    </row>
    <row r="98" ht="15.75" customHeight="1" spans="1:2">
      <c r="A98" s="59"/>
      <c r="B98" s="59"/>
    </row>
    <row r="99" ht="15.75" customHeight="1" spans="1:2">
      <c r="A99" s="59"/>
      <c r="B99" s="59"/>
    </row>
    <row r="100" ht="15.75" customHeight="1" spans="1:2">
      <c r="A100" s="59"/>
      <c r="B100" s="59"/>
    </row>
    <row r="101" ht="15.75" customHeight="1" spans="1:2">
      <c r="A101" s="59"/>
      <c r="B101" s="59"/>
    </row>
    <row r="102" ht="15.75" customHeight="1" spans="1:2">
      <c r="A102" s="59"/>
      <c r="B102" s="59"/>
    </row>
    <row r="103" ht="15.75" customHeight="1" spans="1:2">
      <c r="A103" s="59"/>
      <c r="B103" s="59"/>
    </row>
    <row r="104" ht="15.75" customHeight="1" spans="1:2">
      <c r="A104" s="59"/>
      <c r="B104" s="59"/>
    </row>
    <row r="105" ht="15.75" customHeight="1" spans="1:2">
      <c r="A105" s="59"/>
      <c r="B105" s="59"/>
    </row>
    <row r="106" ht="15.75" customHeight="1" spans="1:2">
      <c r="A106" s="59"/>
      <c r="B106" s="59"/>
    </row>
    <row r="107" ht="15.75" customHeight="1" spans="1:2">
      <c r="A107" s="59"/>
      <c r="B107" s="59"/>
    </row>
    <row r="108" ht="15.75" customHeight="1" spans="1:2">
      <c r="A108" s="59"/>
      <c r="B108" s="59"/>
    </row>
    <row r="109" ht="15.75" customHeight="1" spans="1:2">
      <c r="A109" s="59"/>
      <c r="B109" s="59"/>
    </row>
    <row r="110" ht="15.75" customHeight="1" spans="1:2">
      <c r="A110" s="59"/>
      <c r="B110" s="59"/>
    </row>
    <row r="111" ht="15.75" customHeight="1" spans="1:2">
      <c r="A111" s="59"/>
      <c r="B111" s="59"/>
    </row>
    <row r="112" ht="15.75" customHeight="1" spans="1:2">
      <c r="A112" s="59"/>
      <c r="B112" s="59"/>
    </row>
    <row r="113" ht="15.75" customHeight="1" spans="1:2">
      <c r="A113" s="59"/>
      <c r="B113" s="59"/>
    </row>
    <row r="114" ht="15.75" customHeight="1" spans="1:2">
      <c r="A114" s="59"/>
      <c r="B114" s="59"/>
    </row>
    <row r="115" ht="15.75" customHeight="1" spans="1:2">
      <c r="A115" s="59"/>
      <c r="B115" s="59"/>
    </row>
    <row r="116" ht="15.75" customHeight="1" spans="1:2">
      <c r="A116" s="59"/>
      <c r="B116" s="59"/>
    </row>
    <row r="117" ht="15.75" customHeight="1" spans="1:2">
      <c r="A117" s="59"/>
      <c r="B117" s="59"/>
    </row>
    <row r="118" ht="15.75" customHeight="1" spans="1:2">
      <c r="A118" s="59"/>
      <c r="B118" s="59"/>
    </row>
    <row r="119" ht="15.75" customHeight="1" spans="1:2">
      <c r="A119" s="59"/>
      <c r="B119" s="59"/>
    </row>
    <row r="120" ht="15.75" customHeight="1" spans="1:2">
      <c r="A120" s="59"/>
      <c r="B120" s="59"/>
    </row>
    <row r="121" ht="15.75" customHeight="1" spans="1:2">
      <c r="A121" s="59"/>
      <c r="B121" s="59"/>
    </row>
    <row r="122" ht="15.75" customHeight="1" spans="1:2">
      <c r="A122" s="59"/>
      <c r="B122" s="59"/>
    </row>
    <row r="123" ht="15.75" customHeight="1" spans="1:2">
      <c r="A123" s="59"/>
      <c r="B123" s="59"/>
    </row>
    <row r="124" ht="15.75" customHeight="1" spans="1:2">
      <c r="A124" s="59"/>
      <c r="B124" s="59"/>
    </row>
    <row r="125" ht="15.75" customHeight="1" spans="1:2">
      <c r="A125" s="59"/>
      <c r="B125" s="59"/>
    </row>
    <row r="126" ht="15.75" customHeight="1" spans="1:2">
      <c r="A126" s="59"/>
      <c r="B126" s="59"/>
    </row>
    <row r="127" ht="15.75" customHeight="1" spans="1:2">
      <c r="A127" s="59"/>
      <c r="B127" s="59"/>
    </row>
    <row r="128" ht="15.75" customHeight="1" spans="1:2">
      <c r="A128" s="59"/>
      <c r="B128" s="59"/>
    </row>
    <row r="129" ht="15.75" customHeight="1" spans="1:2">
      <c r="A129" s="59"/>
      <c r="B129" s="59"/>
    </row>
    <row r="130" ht="15.75" customHeight="1" spans="1:2">
      <c r="A130" s="59"/>
      <c r="B130" s="59"/>
    </row>
    <row r="131" ht="15.75" customHeight="1" spans="1:2">
      <c r="A131" s="59"/>
      <c r="B131" s="59"/>
    </row>
    <row r="132" ht="15.75" customHeight="1" spans="1:2">
      <c r="A132" s="59"/>
      <c r="B132" s="59"/>
    </row>
    <row r="133" ht="15.75" customHeight="1" spans="1:2">
      <c r="A133" s="59"/>
      <c r="B133" s="59"/>
    </row>
    <row r="134" ht="15.75" customHeight="1" spans="1:2">
      <c r="A134" s="59"/>
      <c r="B134" s="59"/>
    </row>
    <row r="135" ht="15.75" customHeight="1" spans="1:2">
      <c r="A135" s="59"/>
      <c r="B135" s="59"/>
    </row>
    <row r="136" ht="15.75" customHeight="1" spans="1:2">
      <c r="A136" s="59"/>
      <c r="B136" s="59"/>
    </row>
    <row r="137" ht="15.75" customHeight="1" spans="1:2">
      <c r="A137" s="59"/>
      <c r="B137" s="59"/>
    </row>
    <row r="138" ht="15.75" customHeight="1" spans="1:2">
      <c r="A138" s="59"/>
      <c r="B138" s="59"/>
    </row>
    <row r="139" ht="15.75" customHeight="1" spans="1:2">
      <c r="A139" s="59"/>
      <c r="B139" s="59"/>
    </row>
    <row r="140" ht="15.75" customHeight="1" spans="1:2">
      <c r="A140" s="59"/>
      <c r="B140" s="59"/>
    </row>
    <row r="141" ht="15.75" customHeight="1" spans="1:2">
      <c r="A141" s="59"/>
      <c r="B141" s="59"/>
    </row>
    <row r="142" ht="15.75" customHeight="1" spans="1:2">
      <c r="A142" s="59"/>
      <c r="B142" s="59"/>
    </row>
    <row r="143" ht="15.75" customHeight="1" spans="1:2">
      <c r="A143" s="59"/>
      <c r="B143" s="59"/>
    </row>
    <row r="144" ht="15.75" customHeight="1" spans="1:2">
      <c r="A144" s="59"/>
      <c r="B144" s="59"/>
    </row>
    <row r="145" ht="15.75" customHeight="1" spans="1:2">
      <c r="A145" s="59"/>
      <c r="B145" s="59"/>
    </row>
    <row r="146" ht="15.75" customHeight="1" spans="1:2">
      <c r="A146" s="59"/>
      <c r="B146" s="59"/>
    </row>
    <row r="147" ht="15.75" customHeight="1" spans="1:2">
      <c r="A147" s="59"/>
      <c r="B147" s="59"/>
    </row>
    <row r="148" ht="15.75" customHeight="1" spans="1:2">
      <c r="A148" s="59"/>
      <c r="B148" s="59"/>
    </row>
    <row r="149" ht="15.75" customHeight="1" spans="1:2">
      <c r="A149" s="59"/>
      <c r="B149" s="59"/>
    </row>
    <row r="150" ht="15.75" customHeight="1" spans="1:2">
      <c r="A150" s="59"/>
      <c r="B150" s="59"/>
    </row>
    <row r="151" ht="15.75" customHeight="1" spans="1:2">
      <c r="A151" s="59"/>
      <c r="B151" s="59"/>
    </row>
    <row r="152" ht="15.75" customHeight="1" spans="1:2">
      <c r="A152" s="59"/>
      <c r="B152" s="59"/>
    </row>
    <row r="153" ht="15.75" customHeight="1" spans="1:2">
      <c r="A153" s="59"/>
      <c r="B153" s="59"/>
    </row>
    <row r="154" ht="15.75" customHeight="1" spans="1:2">
      <c r="A154" s="59"/>
      <c r="B154" s="59"/>
    </row>
    <row r="155" ht="15.75" customHeight="1" spans="1:2">
      <c r="A155" s="59"/>
      <c r="B155" s="59"/>
    </row>
    <row r="156" ht="15.75" customHeight="1" spans="1:2">
      <c r="A156" s="59"/>
      <c r="B156" s="59"/>
    </row>
    <row r="157" ht="15.75" customHeight="1" spans="1:2">
      <c r="A157" s="59"/>
      <c r="B157" s="59"/>
    </row>
    <row r="158" ht="15.75" customHeight="1" spans="1:2">
      <c r="A158" s="59"/>
      <c r="B158" s="59"/>
    </row>
    <row r="159" ht="15.75" customHeight="1" spans="1:2">
      <c r="A159" s="59"/>
      <c r="B159" s="59"/>
    </row>
    <row r="160" ht="15.75" customHeight="1" spans="1:2">
      <c r="A160" s="59"/>
      <c r="B160" s="59"/>
    </row>
    <row r="161" ht="15.75" customHeight="1" spans="1:2">
      <c r="A161" s="59"/>
      <c r="B161" s="59"/>
    </row>
    <row r="162" ht="15.75" customHeight="1" spans="1:2">
      <c r="A162" s="59"/>
      <c r="B162" s="59"/>
    </row>
    <row r="163" ht="15.75" customHeight="1" spans="1:2">
      <c r="A163" s="59"/>
      <c r="B163" s="59"/>
    </row>
    <row r="164" ht="15.75" customHeight="1" spans="1:2">
      <c r="A164" s="59"/>
      <c r="B164" s="59"/>
    </row>
    <row r="165" ht="15.75" customHeight="1" spans="1:2">
      <c r="A165" s="59"/>
      <c r="B165" s="59"/>
    </row>
    <row r="166" ht="15.75" customHeight="1" spans="1:2">
      <c r="A166" s="59"/>
      <c r="B166" s="59"/>
    </row>
    <row r="167" ht="15.75" customHeight="1" spans="1:2">
      <c r="A167" s="59"/>
      <c r="B167" s="59"/>
    </row>
    <row r="168" ht="15.75" customHeight="1" spans="1:2">
      <c r="A168" s="59"/>
      <c r="B168" s="59"/>
    </row>
    <row r="169" ht="15.75" customHeight="1" spans="1:2">
      <c r="A169" s="59"/>
      <c r="B169" s="59"/>
    </row>
    <row r="170" ht="15.75" customHeight="1" spans="1:2">
      <c r="A170" s="59"/>
      <c r="B170" s="59"/>
    </row>
    <row r="171" ht="15.75" customHeight="1" spans="1:2">
      <c r="A171" s="59"/>
      <c r="B171" s="59"/>
    </row>
    <row r="172" ht="15.75" customHeight="1" spans="1:2">
      <c r="A172" s="59"/>
      <c r="B172" s="59"/>
    </row>
    <row r="173" ht="15.75" customHeight="1" spans="1:2">
      <c r="A173" s="59"/>
      <c r="B173" s="59"/>
    </row>
    <row r="174" ht="15.75" customHeight="1" spans="1:2">
      <c r="A174" s="59"/>
      <c r="B174" s="59"/>
    </row>
    <row r="175" ht="15.75" customHeight="1" spans="1:2">
      <c r="A175" s="59"/>
      <c r="B175" s="59"/>
    </row>
    <row r="176" ht="15.75" customHeight="1" spans="1:2">
      <c r="A176" s="59"/>
      <c r="B176" s="59"/>
    </row>
    <row r="177" ht="15.75" customHeight="1" spans="1:2">
      <c r="A177" s="59"/>
      <c r="B177" s="59"/>
    </row>
    <row r="178" ht="15.75" customHeight="1" spans="1:2">
      <c r="A178" s="59"/>
      <c r="B178" s="59"/>
    </row>
    <row r="179" ht="15.75" customHeight="1" spans="1:2">
      <c r="A179" s="59"/>
      <c r="B179" s="59"/>
    </row>
    <row r="180" ht="15.75" customHeight="1" spans="1:2">
      <c r="A180" s="59"/>
      <c r="B180" s="59"/>
    </row>
    <row r="181" ht="15.75" customHeight="1" spans="1:2">
      <c r="A181" s="59"/>
      <c r="B181" s="59"/>
    </row>
    <row r="182" ht="15.75" customHeight="1" spans="1:2">
      <c r="A182" s="59"/>
      <c r="B182" s="59"/>
    </row>
    <row r="183" ht="15.75" customHeight="1" spans="1:2">
      <c r="A183" s="59"/>
      <c r="B183" s="59"/>
    </row>
    <row r="184" ht="15.75" customHeight="1" spans="1:2">
      <c r="A184" s="59"/>
      <c r="B184" s="59"/>
    </row>
    <row r="185" ht="15.75" customHeight="1" spans="1:2">
      <c r="A185" s="59"/>
      <c r="B185" s="59"/>
    </row>
    <row r="186" ht="15.75" customHeight="1" spans="1:2">
      <c r="A186" s="59"/>
      <c r="B186" s="59"/>
    </row>
    <row r="187" ht="15.75" customHeight="1" spans="1:2">
      <c r="A187" s="59"/>
      <c r="B187" s="59"/>
    </row>
    <row r="188" ht="15.75" customHeight="1" spans="1:2">
      <c r="A188" s="59"/>
      <c r="B188" s="59"/>
    </row>
    <row r="189" ht="15.75" customHeight="1" spans="1:2">
      <c r="A189" s="59"/>
      <c r="B189" s="59"/>
    </row>
    <row r="190" ht="15.75" customHeight="1" spans="1:2">
      <c r="A190" s="59"/>
      <c r="B190" s="59"/>
    </row>
    <row r="191" ht="15.75" customHeight="1" spans="1:2">
      <c r="A191" s="59"/>
      <c r="B191" s="59"/>
    </row>
    <row r="192" ht="15.75" customHeight="1" spans="1:2">
      <c r="A192" s="59"/>
      <c r="B192" s="59"/>
    </row>
    <row r="193" ht="15.75" customHeight="1" spans="1:2">
      <c r="A193" s="59"/>
      <c r="B193" s="59"/>
    </row>
    <row r="194" ht="15.75" customHeight="1" spans="1:2">
      <c r="A194" s="59"/>
      <c r="B194" s="59"/>
    </row>
    <row r="195" ht="15.75" customHeight="1" spans="1:2">
      <c r="A195" s="59"/>
      <c r="B195" s="59"/>
    </row>
    <row r="196" ht="15.75" customHeight="1" spans="1:2">
      <c r="A196" s="59"/>
      <c r="B196" s="59"/>
    </row>
    <row r="197" ht="15.75" customHeight="1" spans="1:2">
      <c r="A197" s="59"/>
      <c r="B197" s="59"/>
    </row>
    <row r="198" ht="15.75" customHeight="1" spans="1:2">
      <c r="A198" s="59"/>
      <c r="B198" s="59"/>
    </row>
    <row r="199" ht="15.75" customHeight="1" spans="1:2">
      <c r="A199" s="59"/>
      <c r="B199" s="59"/>
    </row>
    <row r="200" ht="15.75" customHeight="1" spans="1:2">
      <c r="A200" s="59"/>
      <c r="B200" s="59"/>
    </row>
    <row r="201" ht="15.75" customHeight="1" spans="1:2">
      <c r="A201" s="59"/>
      <c r="B201" s="59"/>
    </row>
    <row r="202" ht="15.75" customHeight="1" spans="1:2">
      <c r="A202" s="59"/>
      <c r="B202" s="59"/>
    </row>
    <row r="203" ht="15.75" customHeight="1" spans="1:2">
      <c r="A203" s="59"/>
      <c r="B203" s="59"/>
    </row>
    <row r="204" ht="15.75" customHeight="1" spans="1:2">
      <c r="A204" s="59"/>
      <c r="B204" s="59"/>
    </row>
    <row r="205" ht="15.75" customHeight="1" spans="1:2">
      <c r="A205" s="59"/>
      <c r="B205" s="59"/>
    </row>
    <row r="206" ht="15.75" customHeight="1" spans="1:2">
      <c r="A206" s="59"/>
      <c r="B206" s="59"/>
    </row>
    <row r="207" ht="15.75" customHeight="1" spans="1:2">
      <c r="A207" s="59"/>
      <c r="B207" s="59"/>
    </row>
    <row r="208" ht="15.75" customHeight="1" spans="1:2">
      <c r="A208" s="59"/>
      <c r="B208" s="59"/>
    </row>
    <row r="209" ht="15.75" customHeight="1" spans="1:2">
      <c r="A209" s="59"/>
      <c r="B209" s="59"/>
    </row>
    <row r="210" ht="15.75" customHeight="1" spans="1:2">
      <c r="A210" s="59"/>
      <c r="B210" s="59"/>
    </row>
    <row r="211" ht="15.75" customHeight="1" spans="1:2">
      <c r="A211" s="59"/>
      <c r="B211" s="59"/>
    </row>
    <row r="212" ht="15.75" customHeight="1" spans="1:2">
      <c r="A212" s="59"/>
      <c r="B212" s="59"/>
    </row>
    <row r="213" ht="15.75" customHeight="1" spans="1:2">
      <c r="A213" s="59"/>
      <c r="B213" s="59"/>
    </row>
    <row r="214" ht="15.75" customHeight="1" spans="1:2">
      <c r="A214" s="59"/>
      <c r="B214" s="59"/>
    </row>
    <row r="215" ht="15.75" customHeight="1" spans="1:2">
      <c r="A215" s="59"/>
      <c r="B215" s="59"/>
    </row>
    <row r="216" ht="15.75" customHeight="1" spans="1:2">
      <c r="A216" s="59"/>
      <c r="B216" s="59"/>
    </row>
    <row r="217" ht="15.75" customHeight="1" spans="1:2">
      <c r="A217" s="59"/>
      <c r="B217" s="59"/>
    </row>
    <row r="218" ht="15.75" customHeight="1" spans="1:2">
      <c r="A218" s="59"/>
      <c r="B218" s="59"/>
    </row>
    <row r="219" ht="15.75" customHeight="1" spans="1:2">
      <c r="A219" s="59"/>
      <c r="B219" s="59"/>
    </row>
    <row r="220" ht="15.75" customHeight="1" spans="1:2">
      <c r="A220" s="59"/>
      <c r="B220" s="59"/>
    </row>
    <row r="221" ht="15.75" customHeight="1" spans="1:2">
      <c r="A221" s="59"/>
      <c r="B221" s="59"/>
    </row>
    <row r="222" ht="15.75" customHeight="1" spans="1:2">
      <c r="A222" s="59"/>
      <c r="B222" s="59"/>
    </row>
    <row r="223" ht="15.75" customHeight="1" spans="1:2">
      <c r="A223" s="59"/>
      <c r="B223" s="59"/>
    </row>
    <row r="224" ht="15.75" customHeight="1" spans="1:2">
      <c r="A224" s="59"/>
      <c r="B224" s="59"/>
    </row>
    <row r="225" ht="15.75" customHeight="1" spans="1:2">
      <c r="A225" s="59"/>
      <c r="B225" s="59"/>
    </row>
    <row r="226" ht="15.75" customHeight="1" spans="1:2">
      <c r="A226" s="59"/>
      <c r="B226" s="59"/>
    </row>
    <row r="227" ht="15.75" customHeight="1" spans="1:2">
      <c r="A227" s="59"/>
      <c r="B227" s="59"/>
    </row>
    <row r="228" ht="15.75" customHeight="1" spans="1:2">
      <c r="A228" s="59"/>
      <c r="B228" s="59"/>
    </row>
    <row r="229" ht="15.75" customHeight="1" spans="1:2">
      <c r="A229" s="59"/>
      <c r="B229" s="59"/>
    </row>
    <row r="230" ht="15.75" customHeight="1" spans="1:2">
      <c r="A230" s="59"/>
      <c r="B230" s="59"/>
    </row>
    <row r="231" ht="15.75" customHeight="1" spans="1:2">
      <c r="A231" s="59"/>
      <c r="B231" s="59"/>
    </row>
    <row r="232" ht="15.75" customHeight="1" spans="1:2">
      <c r="A232" s="59"/>
      <c r="B232" s="59"/>
    </row>
    <row r="233" ht="15.75" customHeight="1" spans="1:2">
      <c r="A233" s="59"/>
      <c r="B233" s="59"/>
    </row>
    <row r="234" ht="15.75" customHeight="1" spans="1:2">
      <c r="A234" s="59"/>
      <c r="B234" s="59"/>
    </row>
    <row r="235" ht="15.75" customHeight="1" spans="1:2">
      <c r="A235" s="59"/>
      <c r="B235" s="59"/>
    </row>
    <row r="236" ht="15.75" customHeight="1" spans="1:2">
      <c r="A236" s="59"/>
      <c r="B236" s="59"/>
    </row>
    <row r="237" ht="15.75" customHeight="1" spans="1:2">
      <c r="A237" s="59"/>
      <c r="B237" s="59"/>
    </row>
    <row r="238" ht="15.75" customHeight="1" spans="1:2">
      <c r="A238" s="59"/>
      <c r="B238" s="59"/>
    </row>
    <row r="239" ht="15.75" customHeight="1" spans="1:2">
      <c r="A239" s="59"/>
      <c r="B239" s="59"/>
    </row>
    <row r="240" ht="15.75" customHeight="1" spans="1:2">
      <c r="A240" s="59"/>
      <c r="B240" s="59"/>
    </row>
    <row r="241" ht="15.75" customHeight="1" spans="1:2">
      <c r="A241" s="59"/>
      <c r="B241" s="59"/>
    </row>
    <row r="242" ht="15.75" customHeight="1" spans="1:2">
      <c r="A242" s="59"/>
      <c r="B242" s="59"/>
    </row>
    <row r="243" ht="15.75" customHeight="1" spans="1:2">
      <c r="A243" s="59"/>
      <c r="B243" s="59"/>
    </row>
    <row r="244" ht="15.75" customHeight="1" spans="1:2">
      <c r="A244" s="59"/>
      <c r="B244" s="59"/>
    </row>
    <row r="245" ht="15.75" customHeight="1" spans="1:2">
      <c r="A245" s="59"/>
      <c r="B245" s="59"/>
    </row>
    <row r="246" ht="15.75" customHeight="1" spans="1:2">
      <c r="A246" s="59"/>
      <c r="B246" s="59"/>
    </row>
    <row r="247" ht="15.75" customHeight="1" spans="1:2">
      <c r="A247" s="59"/>
      <c r="B247" s="59"/>
    </row>
    <row r="248" ht="15.75" customHeight="1" spans="1:2">
      <c r="A248" s="59"/>
      <c r="B248" s="59"/>
    </row>
    <row r="249" ht="15.75" customHeight="1" spans="1:2">
      <c r="A249" s="59"/>
      <c r="B249" s="59"/>
    </row>
    <row r="250" ht="15.75" customHeight="1" spans="1:2">
      <c r="A250" s="59"/>
      <c r="B250" s="59"/>
    </row>
    <row r="251" ht="15.75" customHeight="1" spans="1:2">
      <c r="A251" s="59"/>
      <c r="B251" s="59"/>
    </row>
    <row r="252" ht="15.75" customHeight="1" spans="1:2">
      <c r="A252" s="59"/>
      <c r="B252" s="59"/>
    </row>
    <row r="253" ht="15.75" customHeight="1" spans="1:2">
      <c r="A253" s="59"/>
      <c r="B253" s="59"/>
    </row>
    <row r="254" ht="15.75" customHeight="1" spans="1:2">
      <c r="A254" s="59"/>
      <c r="B254" s="59"/>
    </row>
    <row r="255" ht="15.75" customHeight="1" spans="1:2">
      <c r="A255" s="59"/>
      <c r="B255" s="59"/>
    </row>
    <row r="256" ht="15.75" customHeight="1" spans="1:2">
      <c r="A256" s="59"/>
      <c r="B256" s="59"/>
    </row>
    <row r="257" ht="15.75" customHeight="1" spans="1:2">
      <c r="A257" s="59"/>
      <c r="B257" s="59"/>
    </row>
    <row r="258" ht="15.75" customHeight="1" spans="1:2">
      <c r="A258" s="59"/>
      <c r="B258" s="59"/>
    </row>
    <row r="259" ht="15.75" customHeight="1" spans="1:2">
      <c r="A259" s="59"/>
      <c r="B259" s="59"/>
    </row>
    <row r="260" ht="15.75" customHeight="1" spans="1:2">
      <c r="A260" s="59"/>
      <c r="B260" s="59"/>
    </row>
    <row r="261" ht="15.75" customHeight="1" spans="1:2">
      <c r="A261" s="59"/>
      <c r="B261" s="59"/>
    </row>
    <row r="262" ht="15.75" customHeight="1" spans="1:2">
      <c r="A262" s="59"/>
      <c r="B262" s="59"/>
    </row>
    <row r="263" ht="15.75" customHeight="1" spans="1:2">
      <c r="A263" s="59"/>
      <c r="B263" s="59"/>
    </row>
    <row r="264" ht="15.75" customHeight="1" spans="1:2">
      <c r="A264" s="59"/>
      <c r="B264" s="59"/>
    </row>
    <row r="265" ht="15.75" customHeight="1" spans="1:2">
      <c r="A265" s="59"/>
      <c r="B265" s="59"/>
    </row>
    <row r="266" ht="15.75" customHeight="1" spans="1:2">
      <c r="A266" s="59"/>
      <c r="B266" s="59"/>
    </row>
    <row r="267" ht="15.75" customHeight="1" spans="1:2">
      <c r="A267" s="59"/>
      <c r="B267" s="59"/>
    </row>
    <row r="268" ht="15.75" customHeight="1" spans="1:2">
      <c r="A268" s="59"/>
      <c r="B268" s="59"/>
    </row>
    <row r="269" ht="15.75" customHeight="1" spans="1:2">
      <c r="A269" s="59"/>
      <c r="B269" s="59"/>
    </row>
    <row r="270" ht="15.75" customHeight="1" spans="1:2">
      <c r="A270" s="59"/>
      <c r="B270" s="59"/>
    </row>
    <row r="271" ht="15.75" customHeight="1" spans="1:2">
      <c r="A271" s="59"/>
      <c r="B271" s="59"/>
    </row>
    <row r="272" ht="15.75" customHeight="1" spans="1:2">
      <c r="A272" s="59"/>
      <c r="B272" s="59"/>
    </row>
    <row r="273" ht="15.75" customHeight="1" spans="1:2">
      <c r="A273" s="59"/>
      <c r="B273" s="59"/>
    </row>
    <row r="274" ht="15.75" customHeight="1" spans="1:2">
      <c r="A274" s="59"/>
      <c r="B274" s="59"/>
    </row>
    <row r="275" ht="15.75" customHeight="1" spans="1:2">
      <c r="A275" s="59"/>
      <c r="B275" s="59"/>
    </row>
    <row r="276" ht="15.75" customHeight="1" spans="1:2">
      <c r="A276" s="59"/>
      <c r="B276" s="59"/>
    </row>
    <row r="277" ht="15.75" customHeight="1" spans="1:2">
      <c r="A277" s="59"/>
      <c r="B277" s="59"/>
    </row>
    <row r="278" ht="15.75" customHeight="1" spans="1:2">
      <c r="A278" s="59"/>
      <c r="B278" s="59"/>
    </row>
    <row r="279" ht="15.75" customHeight="1" spans="1:2">
      <c r="A279" s="59"/>
      <c r="B279" s="59"/>
    </row>
    <row r="280" ht="15.75" customHeight="1" spans="1:2">
      <c r="A280" s="59"/>
      <c r="B280" s="59"/>
    </row>
    <row r="281" ht="15.75" customHeight="1" spans="1:2">
      <c r="A281" s="59"/>
      <c r="B281" s="59"/>
    </row>
    <row r="282" ht="15.75" customHeight="1" spans="1:2">
      <c r="A282" s="59"/>
      <c r="B282" s="59"/>
    </row>
    <row r="283" ht="15.75" customHeight="1" spans="1:2">
      <c r="A283" s="59"/>
      <c r="B283" s="59"/>
    </row>
    <row r="284" ht="15.75" customHeight="1" spans="1:2">
      <c r="A284" s="59"/>
      <c r="B284" s="59"/>
    </row>
    <row r="285" ht="15.75" customHeight="1" spans="1:2">
      <c r="A285" s="59"/>
      <c r="B285" s="59"/>
    </row>
    <row r="286" ht="15.75" customHeight="1" spans="1:2">
      <c r="A286" s="59"/>
      <c r="B286" s="59"/>
    </row>
    <row r="287" ht="15.75" customHeight="1" spans="1:2">
      <c r="A287" s="59"/>
      <c r="B287" s="59"/>
    </row>
    <row r="288" ht="15.75" customHeight="1" spans="1:2">
      <c r="A288" s="59"/>
      <c r="B288" s="59"/>
    </row>
    <row r="289" ht="15.75" customHeight="1" spans="1:2">
      <c r="A289" s="59"/>
      <c r="B289" s="59"/>
    </row>
    <row r="290" ht="15.75" customHeight="1" spans="1:2">
      <c r="A290" s="59"/>
      <c r="B290" s="59"/>
    </row>
    <row r="291" ht="15.75" customHeight="1" spans="1:2">
      <c r="A291" s="59"/>
      <c r="B291" s="59"/>
    </row>
    <row r="292" ht="15.75" customHeight="1" spans="1:2">
      <c r="A292" s="59"/>
      <c r="B292" s="59"/>
    </row>
    <row r="293" ht="15.75" customHeight="1" spans="1:2">
      <c r="A293" s="59"/>
      <c r="B293" s="59"/>
    </row>
    <row r="294" ht="15.75" customHeight="1" spans="1:2">
      <c r="A294" s="59"/>
      <c r="B294" s="59"/>
    </row>
    <row r="295" ht="15.75" customHeight="1" spans="1:2">
      <c r="A295" s="59"/>
      <c r="B295" s="59"/>
    </row>
    <row r="296" ht="15.75" customHeight="1" spans="1:2">
      <c r="A296" s="59"/>
      <c r="B296" s="59"/>
    </row>
    <row r="297" ht="15.75" customHeight="1" spans="1:2">
      <c r="A297" s="59"/>
      <c r="B297" s="59"/>
    </row>
    <row r="298" ht="15.75" customHeight="1" spans="1:2">
      <c r="A298" s="59"/>
      <c r="B298" s="59"/>
    </row>
    <row r="299" ht="15.75" customHeight="1" spans="1:2">
      <c r="A299" s="59"/>
      <c r="B299" s="59"/>
    </row>
    <row r="300" ht="15.75" customHeight="1" spans="1:2">
      <c r="A300" s="59"/>
      <c r="B300" s="59"/>
    </row>
    <row r="301" ht="15.75" customHeight="1" spans="1:2">
      <c r="A301" s="59"/>
      <c r="B301" s="59"/>
    </row>
    <row r="302" ht="15.75" customHeight="1" spans="1:2">
      <c r="A302" s="59"/>
      <c r="B302" s="59"/>
    </row>
    <row r="303" ht="15.75" customHeight="1" spans="1:2">
      <c r="A303" s="59"/>
      <c r="B303" s="59"/>
    </row>
    <row r="304" ht="15.75" customHeight="1" spans="1:2">
      <c r="A304" s="59"/>
      <c r="B304" s="59"/>
    </row>
    <row r="305" ht="15.75" customHeight="1" spans="1:2">
      <c r="A305" s="59"/>
      <c r="B305" s="59"/>
    </row>
    <row r="306" ht="15.75" customHeight="1" spans="1:2">
      <c r="A306" s="59"/>
      <c r="B306" s="59"/>
    </row>
    <row r="307" ht="15.75" customHeight="1" spans="1:2">
      <c r="A307" s="59"/>
      <c r="B307" s="59"/>
    </row>
    <row r="308" ht="15.75" customHeight="1" spans="1:2">
      <c r="A308" s="59"/>
      <c r="B308" s="59"/>
    </row>
    <row r="309" ht="15.75" customHeight="1" spans="1:2">
      <c r="A309" s="59"/>
      <c r="B309" s="59"/>
    </row>
    <row r="310" ht="15.75" customHeight="1" spans="1:2">
      <c r="A310" s="59"/>
      <c r="B310" s="59"/>
    </row>
    <row r="311" ht="15.75" customHeight="1" spans="1:2">
      <c r="A311" s="59"/>
      <c r="B311" s="59"/>
    </row>
    <row r="312" ht="15.75" customHeight="1" spans="1:2">
      <c r="A312" s="59"/>
      <c r="B312" s="59"/>
    </row>
    <row r="313" ht="15.75" customHeight="1" spans="1:2">
      <c r="A313" s="59"/>
      <c r="B313" s="59"/>
    </row>
    <row r="314" ht="15.75" customHeight="1" spans="1:2">
      <c r="A314" s="59"/>
      <c r="B314" s="59"/>
    </row>
    <row r="315" ht="15.75" customHeight="1" spans="1:2">
      <c r="A315" s="59"/>
      <c r="B315" s="59"/>
    </row>
    <row r="316" ht="15.75" customHeight="1" spans="1:2">
      <c r="A316" s="59"/>
      <c r="B316" s="59"/>
    </row>
    <row r="317" ht="15.75" customHeight="1" spans="1:2">
      <c r="A317" s="59"/>
      <c r="B317" s="59"/>
    </row>
    <row r="318" ht="15.75" customHeight="1" spans="1:2">
      <c r="A318" s="59"/>
      <c r="B318" s="59"/>
    </row>
    <row r="319" ht="15.75" customHeight="1" spans="1:2">
      <c r="A319" s="59"/>
      <c r="B319" s="59"/>
    </row>
    <row r="320" ht="15.75" customHeight="1" spans="1:2">
      <c r="A320" s="59"/>
      <c r="B320" s="59"/>
    </row>
    <row r="321" ht="15.75" customHeight="1" spans="1:2">
      <c r="A321" s="59"/>
      <c r="B321" s="59"/>
    </row>
    <row r="322" ht="15.75" customHeight="1" spans="1:2">
      <c r="A322" s="59"/>
      <c r="B322" s="59"/>
    </row>
    <row r="323" ht="15.75" customHeight="1" spans="1:2">
      <c r="A323" s="59"/>
      <c r="B323" s="59"/>
    </row>
    <row r="324" ht="15.75" customHeight="1" spans="1:2">
      <c r="A324" s="59"/>
      <c r="B324" s="59"/>
    </row>
    <row r="325" ht="15.75" customHeight="1" spans="1:2">
      <c r="A325" s="59"/>
      <c r="B325" s="59"/>
    </row>
    <row r="326" ht="15.75" customHeight="1" spans="1:2">
      <c r="A326" s="59"/>
      <c r="B326" s="59"/>
    </row>
    <row r="327" ht="15.75" customHeight="1" spans="1:2">
      <c r="A327" s="59"/>
      <c r="B327" s="59"/>
    </row>
    <row r="328" ht="15.75" customHeight="1" spans="1:2">
      <c r="A328" s="59"/>
      <c r="B328" s="59"/>
    </row>
    <row r="329" ht="15.75" customHeight="1" spans="1:2">
      <c r="A329" s="59"/>
      <c r="B329" s="59"/>
    </row>
    <row r="330" ht="15.75" customHeight="1" spans="1:2">
      <c r="A330" s="59"/>
      <c r="B330" s="59"/>
    </row>
    <row r="331" ht="15.75" customHeight="1" spans="1:2">
      <c r="A331" s="59"/>
      <c r="B331" s="59"/>
    </row>
    <row r="332" ht="15.75" customHeight="1" spans="1:2">
      <c r="A332" s="59"/>
      <c r="B332" s="59"/>
    </row>
    <row r="333" ht="15.75" customHeight="1" spans="1:2">
      <c r="A333" s="59"/>
      <c r="B333" s="59"/>
    </row>
    <row r="334" ht="15.75" customHeight="1" spans="1:2">
      <c r="A334" s="59"/>
      <c r="B334" s="59"/>
    </row>
    <row r="335" ht="15.75" customHeight="1" spans="1:2">
      <c r="A335" s="59"/>
      <c r="B335" s="59"/>
    </row>
    <row r="336" ht="15.75" customHeight="1" spans="1:2">
      <c r="A336" s="59"/>
      <c r="B336" s="59"/>
    </row>
    <row r="337" ht="15.75" customHeight="1" spans="1:2">
      <c r="A337" s="59"/>
      <c r="B337" s="59"/>
    </row>
    <row r="338" ht="15.75" customHeight="1" spans="1:2">
      <c r="A338" s="59"/>
      <c r="B338" s="59"/>
    </row>
    <row r="339" ht="15.75" customHeight="1" spans="1:2">
      <c r="A339" s="59"/>
      <c r="B339" s="59"/>
    </row>
    <row r="340" ht="15.75" customHeight="1" spans="1:2">
      <c r="A340" s="59"/>
      <c r="B340" s="59"/>
    </row>
    <row r="341" ht="15.75" customHeight="1" spans="1:2">
      <c r="A341" s="59"/>
      <c r="B341" s="59"/>
    </row>
    <row r="342" ht="15.75" customHeight="1" spans="1:2">
      <c r="A342" s="59"/>
      <c r="B342" s="59"/>
    </row>
    <row r="343" ht="15.75" customHeight="1" spans="1:2">
      <c r="A343" s="59"/>
      <c r="B343" s="59"/>
    </row>
    <row r="344" ht="15.75" customHeight="1" spans="1:2">
      <c r="A344" s="59"/>
      <c r="B344" s="59"/>
    </row>
    <row r="345" ht="15.75" customHeight="1" spans="1:2">
      <c r="A345" s="59"/>
      <c r="B345" s="59"/>
    </row>
    <row r="346" ht="15.75" customHeight="1" spans="1:2">
      <c r="A346" s="59"/>
      <c r="B346" s="59"/>
    </row>
    <row r="347" ht="15.75" customHeight="1" spans="1:2">
      <c r="A347" s="59"/>
      <c r="B347" s="59"/>
    </row>
    <row r="348" ht="15.75" customHeight="1" spans="1:2">
      <c r="A348" s="59"/>
      <c r="B348" s="59"/>
    </row>
    <row r="349" ht="15.75" customHeight="1" spans="1:2">
      <c r="A349" s="59"/>
      <c r="B349" s="59"/>
    </row>
    <row r="350" ht="15.75" customHeight="1" spans="1:2">
      <c r="A350" s="59"/>
      <c r="B350" s="59"/>
    </row>
    <row r="351" ht="15.75" customHeight="1" spans="1:2">
      <c r="A351" s="59"/>
      <c r="B351" s="59"/>
    </row>
    <row r="352" ht="15.75" customHeight="1" spans="1:2">
      <c r="A352" s="59"/>
      <c r="B352" s="59"/>
    </row>
    <row r="353" ht="15.75" customHeight="1" spans="1:2">
      <c r="A353" s="59"/>
      <c r="B353" s="59"/>
    </row>
    <row r="354" ht="15.75" customHeight="1" spans="1:2">
      <c r="A354" s="59"/>
      <c r="B354" s="59"/>
    </row>
    <row r="355" ht="15.75" customHeight="1" spans="1:2">
      <c r="A355" s="59"/>
      <c r="B355" s="59"/>
    </row>
    <row r="356" ht="15.75" customHeight="1" spans="1:2">
      <c r="A356" s="59"/>
      <c r="B356" s="59"/>
    </row>
    <row r="357" ht="15.75" customHeight="1" spans="1:2">
      <c r="A357" s="59"/>
      <c r="B357" s="59"/>
    </row>
    <row r="358" ht="15.75" customHeight="1" spans="1:2">
      <c r="A358" s="59"/>
      <c r="B358" s="59"/>
    </row>
    <row r="359" ht="15.75" customHeight="1" spans="1:2">
      <c r="A359" s="59"/>
      <c r="B359" s="59"/>
    </row>
    <row r="360" ht="15.75" customHeight="1" spans="1:2">
      <c r="A360" s="59"/>
      <c r="B360" s="59"/>
    </row>
    <row r="361" ht="15.75" customHeight="1" spans="1:2">
      <c r="A361" s="59"/>
      <c r="B361" s="59"/>
    </row>
    <row r="362" ht="15.75" customHeight="1" spans="1:2">
      <c r="A362" s="59"/>
      <c r="B362" s="59"/>
    </row>
    <row r="363" ht="15.75" customHeight="1" spans="1:2">
      <c r="A363" s="59"/>
      <c r="B363" s="59"/>
    </row>
    <row r="364" ht="15.75" customHeight="1" spans="1:2">
      <c r="A364" s="59"/>
      <c r="B364" s="59"/>
    </row>
    <row r="365" ht="15.75" customHeight="1" spans="1:2">
      <c r="A365" s="59"/>
      <c r="B365" s="59"/>
    </row>
    <row r="366" ht="15.75" customHeight="1" spans="1:2">
      <c r="A366" s="59"/>
      <c r="B366" s="59"/>
    </row>
    <row r="367" ht="15.75" customHeight="1" spans="1:2">
      <c r="A367" s="59"/>
      <c r="B367" s="59"/>
    </row>
    <row r="368" ht="15.75" customHeight="1" spans="1:2">
      <c r="A368" s="59"/>
      <c r="B368" s="59"/>
    </row>
    <row r="369" ht="15.75" customHeight="1" spans="1:2">
      <c r="A369" s="59"/>
      <c r="B369" s="59"/>
    </row>
    <row r="370" ht="15.75" customHeight="1" spans="1:2">
      <c r="A370" s="59"/>
      <c r="B370" s="59"/>
    </row>
    <row r="371" ht="15.75" customHeight="1" spans="1:2">
      <c r="A371" s="59"/>
      <c r="B371" s="59"/>
    </row>
    <row r="372" ht="15.75" customHeight="1" spans="1:2">
      <c r="A372" s="59"/>
      <c r="B372" s="59"/>
    </row>
    <row r="373" ht="15.75" customHeight="1" spans="1:2">
      <c r="A373" s="59"/>
      <c r="B373" s="59"/>
    </row>
    <row r="374" ht="15.75" customHeight="1" spans="1:2">
      <c r="A374" s="59"/>
      <c r="B374" s="59"/>
    </row>
    <row r="375" ht="15.75" customHeight="1" spans="1:2">
      <c r="A375" s="59"/>
      <c r="B375" s="59"/>
    </row>
    <row r="376" ht="15.75" customHeight="1" spans="1:2">
      <c r="A376" s="59"/>
      <c r="B376" s="59"/>
    </row>
    <row r="377" ht="15.75" customHeight="1" spans="1:2">
      <c r="A377" s="59"/>
      <c r="B377" s="59"/>
    </row>
    <row r="378" ht="15.75" customHeight="1" spans="1:2">
      <c r="A378" s="59"/>
      <c r="B378" s="59"/>
    </row>
    <row r="379" ht="15.75" customHeight="1" spans="1:2">
      <c r="A379" s="59"/>
      <c r="B379" s="59"/>
    </row>
    <row r="380" ht="15.75" customHeight="1" spans="1:2">
      <c r="A380" s="59"/>
      <c r="B380" s="59"/>
    </row>
    <row r="381" ht="15.75" customHeight="1" spans="1:2">
      <c r="A381" s="59"/>
      <c r="B381" s="59"/>
    </row>
    <row r="382" ht="15.75" customHeight="1" spans="1:2">
      <c r="A382" s="59"/>
      <c r="B382" s="59"/>
    </row>
    <row r="383" ht="15.75" customHeight="1" spans="1:2">
      <c r="A383" s="59"/>
      <c r="B383" s="59"/>
    </row>
    <row r="384" ht="15.75" customHeight="1" spans="1:2">
      <c r="A384" s="59"/>
      <c r="B384" s="59"/>
    </row>
    <row r="385" ht="15.75" customHeight="1" spans="1:2">
      <c r="A385" s="59"/>
      <c r="B385" s="59"/>
    </row>
    <row r="386" ht="15.75" customHeight="1" spans="1:2">
      <c r="A386" s="59"/>
      <c r="B386" s="59"/>
    </row>
    <row r="387" ht="15.75" customHeight="1" spans="1:2">
      <c r="A387" s="59"/>
      <c r="B387" s="59"/>
    </row>
    <row r="388" ht="15.75" customHeight="1" spans="1:2">
      <c r="A388" s="59"/>
      <c r="B388" s="59"/>
    </row>
    <row r="389" ht="15.75" customHeight="1" spans="1:2">
      <c r="A389" s="59"/>
      <c r="B389" s="59"/>
    </row>
    <row r="390" ht="15.75" customHeight="1" spans="1:2">
      <c r="A390" s="59"/>
      <c r="B390" s="59"/>
    </row>
    <row r="391" ht="15.75" customHeight="1" spans="1:2">
      <c r="A391" s="59"/>
      <c r="B391" s="59"/>
    </row>
    <row r="392" ht="15.75" customHeight="1" spans="1:2">
      <c r="A392" s="59"/>
      <c r="B392" s="59"/>
    </row>
    <row r="393" ht="15.75" customHeight="1" spans="1:2">
      <c r="A393" s="59"/>
      <c r="B393" s="59"/>
    </row>
    <row r="394" ht="15.75" customHeight="1" spans="1:2">
      <c r="A394" s="59"/>
      <c r="B394" s="59"/>
    </row>
    <row r="395" ht="15.75" customHeight="1" spans="1:2">
      <c r="A395" s="59"/>
      <c r="B395" s="59"/>
    </row>
    <row r="396" ht="15.75" customHeight="1" spans="1:2">
      <c r="A396" s="59"/>
      <c r="B396" s="59"/>
    </row>
    <row r="397" ht="15.75" customHeight="1" spans="1:2">
      <c r="A397" s="59"/>
      <c r="B397" s="59"/>
    </row>
    <row r="398" ht="15.75" customHeight="1" spans="1:2">
      <c r="A398" s="59"/>
      <c r="B398" s="59"/>
    </row>
    <row r="399" ht="15.75" customHeight="1" spans="1:2">
      <c r="A399" s="59"/>
      <c r="B399" s="59"/>
    </row>
    <row r="400" ht="15.75" customHeight="1" spans="1:2">
      <c r="A400" s="59"/>
      <c r="B400" s="59"/>
    </row>
    <row r="401" ht="15.75" customHeight="1" spans="1:2">
      <c r="A401" s="59"/>
      <c r="B401" s="59"/>
    </row>
    <row r="402" ht="15.75" customHeight="1" spans="1:2">
      <c r="A402" s="59"/>
      <c r="B402" s="59"/>
    </row>
    <row r="403" ht="15.75" customHeight="1" spans="1:2">
      <c r="A403" s="59"/>
      <c r="B403" s="59"/>
    </row>
    <row r="404" ht="15.75" customHeight="1" spans="1:2">
      <c r="A404" s="59"/>
      <c r="B404" s="59"/>
    </row>
    <row r="405" ht="15.75" customHeight="1" spans="1:2">
      <c r="A405" s="59"/>
      <c r="B405" s="59"/>
    </row>
    <row r="406" ht="15.75" customHeight="1" spans="1:2">
      <c r="A406" s="59"/>
      <c r="B406" s="59"/>
    </row>
    <row r="407" ht="15.75" customHeight="1" spans="1:2">
      <c r="A407" s="59"/>
      <c r="B407" s="59"/>
    </row>
    <row r="408" ht="15.75" customHeight="1" spans="1:2">
      <c r="A408" s="59"/>
      <c r="B408" s="59"/>
    </row>
    <row r="409" ht="15.75" customHeight="1" spans="1:2">
      <c r="A409" s="59"/>
      <c r="B409" s="59"/>
    </row>
    <row r="410" ht="15.75" customHeight="1" spans="1:2">
      <c r="A410" s="59"/>
      <c r="B410" s="59"/>
    </row>
    <row r="411" ht="15.75" customHeight="1" spans="1:2">
      <c r="A411" s="59"/>
      <c r="B411" s="59"/>
    </row>
    <row r="412" ht="15.75" customHeight="1" spans="1:2">
      <c r="A412" s="59"/>
      <c r="B412" s="59"/>
    </row>
    <row r="413" ht="15.75" customHeight="1" spans="1:2">
      <c r="A413" s="59"/>
      <c r="B413" s="59"/>
    </row>
    <row r="414" ht="15.75" customHeight="1" spans="1:2">
      <c r="A414" s="59"/>
      <c r="B414" s="59"/>
    </row>
    <row r="415" ht="15.75" customHeight="1" spans="1:2">
      <c r="A415" s="59"/>
      <c r="B415" s="59"/>
    </row>
    <row r="416" ht="15.75" customHeight="1" spans="1:2">
      <c r="A416" s="59"/>
      <c r="B416" s="59"/>
    </row>
    <row r="417" ht="15.75" customHeight="1" spans="1:2">
      <c r="A417" s="59"/>
      <c r="B417" s="59"/>
    </row>
    <row r="418" ht="15.75" customHeight="1" spans="1:2">
      <c r="A418" s="59"/>
      <c r="B418" s="59"/>
    </row>
    <row r="419" ht="15.75" customHeight="1" spans="1:2">
      <c r="A419" s="59"/>
      <c r="B419" s="59"/>
    </row>
    <row r="420" ht="15.75" customHeight="1" spans="1:2">
      <c r="A420" s="59"/>
      <c r="B420" s="59"/>
    </row>
    <row r="421" ht="15.75" customHeight="1" spans="1:2">
      <c r="A421" s="59"/>
      <c r="B421" s="59"/>
    </row>
    <row r="422" ht="15.75" customHeight="1" spans="1:2">
      <c r="A422" s="59"/>
      <c r="B422" s="59"/>
    </row>
    <row r="423" ht="15.75" customHeight="1" spans="1:2">
      <c r="A423" s="59"/>
      <c r="B423" s="59"/>
    </row>
    <row r="424" ht="15.75" customHeight="1" spans="1:2">
      <c r="A424" s="59"/>
      <c r="B424" s="59"/>
    </row>
    <row r="425" ht="15.75" customHeight="1" spans="1:2">
      <c r="A425" s="59"/>
      <c r="B425" s="59"/>
    </row>
    <row r="426" ht="15.75" customHeight="1" spans="1:2">
      <c r="A426" s="59"/>
      <c r="B426" s="59"/>
    </row>
    <row r="427" ht="15.75" customHeight="1" spans="1:2">
      <c r="A427" s="59"/>
      <c r="B427" s="59"/>
    </row>
    <row r="428" ht="15.75" customHeight="1" spans="1:2">
      <c r="A428" s="59"/>
      <c r="B428" s="59"/>
    </row>
    <row r="429" ht="15.75" customHeight="1" spans="1:2">
      <c r="A429" s="59"/>
      <c r="B429" s="59"/>
    </row>
    <row r="430" ht="15.75" customHeight="1" spans="1:2">
      <c r="A430" s="59"/>
      <c r="B430" s="59"/>
    </row>
    <row r="431" ht="15.75" customHeight="1" spans="1:2">
      <c r="A431" s="59"/>
      <c r="B431" s="59"/>
    </row>
    <row r="432" ht="15.75" customHeight="1" spans="1:2">
      <c r="A432" s="59"/>
      <c r="B432" s="59"/>
    </row>
    <row r="433" ht="15.75" customHeight="1" spans="1:2">
      <c r="A433" s="59"/>
      <c r="B433" s="59"/>
    </row>
    <row r="434" ht="15.75" customHeight="1" spans="1:2">
      <c r="A434" s="59"/>
      <c r="B434" s="59"/>
    </row>
    <row r="435" ht="15.75" customHeight="1" spans="1:2">
      <c r="A435" s="59"/>
      <c r="B435" s="59"/>
    </row>
    <row r="436" ht="15.75" customHeight="1" spans="1:2">
      <c r="A436" s="59"/>
      <c r="B436" s="59"/>
    </row>
    <row r="437" ht="15.75" customHeight="1" spans="1:2">
      <c r="A437" s="59"/>
      <c r="B437" s="59"/>
    </row>
    <row r="438" ht="15.75" customHeight="1" spans="1:2">
      <c r="A438" s="59"/>
      <c r="B438" s="59"/>
    </row>
    <row r="439" ht="15.75" customHeight="1" spans="1:2">
      <c r="A439" s="59"/>
      <c r="B439" s="59"/>
    </row>
    <row r="440" ht="15.75" customHeight="1" spans="1:2">
      <c r="A440" s="59"/>
      <c r="B440" s="59"/>
    </row>
    <row r="441" ht="15.75" customHeight="1" spans="1:2">
      <c r="A441" s="59"/>
      <c r="B441" s="59"/>
    </row>
    <row r="442" ht="15.75" customHeight="1" spans="1:2">
      <c r="A442" s="59"/>
      <c r="B442" s="59"/>
    </row>
    <row r="443" ht="15.75" customHeight="1" spans="1:2">
      <c r="A443" s="59"/>
      <c r="B443" s="59"/>
    </row>
    <row r="444" ht="15.75" customHeight="1" spans="1:2">
      <c r="A444" s="59"/>
      <c r="B444" s="59"/>
    </row>
    <row r="445" ht="15.75" customHeight="1" spans="1:2">
      <c r="A445" s="59"/>
      <c r="B445" s="59"/>
    </row>
    <row r="446" ht="15.75" customHeight="1" spans="1:2">
      <c r="A446" s="59"/>
      <c r="B446" s="59"/>
    </row>
    <row r="447" ht="15.75" customHeight="1" spans="1:2">
      <c r="A447" s="59"/>
      <c r="B447" s="59"/>
    </row>
    <row r="448" ht="15.75" customHeight="1" spans="1:2">
      <c r="A448" s="59"/>
      <c r="B448" s="59"/>
    </row>
    <row r="449" ht="15.75" customHeight="1" spans="1:2">
      <c r="A449" s="59"/>
      <c r="B449" s="59"/>
    </row>
    <row r="450" ht="15.75" customHeight="1" spans="1:2">
      <c r="A450" s="59"/>
      <c r="B450" s="59"/>
    </row>
    <row r="451" ht="15.75" customHeight="1" spans="1:2">
      <c r="A451" s="59"/>
      <c r="B451" s="59"/>
    </row>
    <row r="452" ht="15.75" customHeight="1" spans="1:2">
      <c r="A452" s="59"/>
      <c r="B452" s="59"/>
    </row>
    <row r="453" ht="15.75" customHeight="1" spans="1:2">
      <c r="A453" s="59"/>
      <c r="B453" s="59"/>
    </row>
    <row r="454" ht="15.75" customHeight="1" spans="1:2">
      <c r="A454" s="59"/>
      <c r="B454" s="59"/>
    </row>
    <row r="455" ht="15.75" customHeight="1" spans="1:2">
      <c r="A455" s="59"/>
      <c r="B455" s="59"/>
    </row>
    <row r="456" ht="15.75" customHeight="1" spans="1:2">
      <c r="A456" s="59"/>
      <c r="B456" s="59"/>
    </row>
    <row r="457" ht="15.75" customHeight="1" spans="1:2">
      <c r="A457" s="59"/>
      <c r="B457" s="59"/>
    </row>
    <row r="458" ht="15.75" customHeight="1" spans="1:2">
      <c r="A458" s="59"/>
      <c r="B458" s="59"/>
    </row>
    <row r="459" ht="15.75" customHeight="1" spans="1:2">
      <c r="A459" s="59"/>
      <c r="B459" s="59"/>
    </row>
    <row r="460" ht="15.75" customHeight="1" spans="1:2">
      <c r="A460" s="59"/>
      <c r="B460" s="59"/>
    </row>
    <row r="461" ht="15.75" customHeight="1" spans="1:2">
      <c r="A461" s="59"/>
      <c r="B461" s="59"/>
    </row>
    <row r="462" ht="15.75" customHeight="1" spans="1:2">
      <c r="A462" s="59"/>
      <c r="B462" s="59"/>
    </row>
    <row r="463" ht="15.75" customHeight="1" spans="1:2">
      <c r="A463" s="59"/>
      <c r="B463" s="59"/>
    </row>
    <row r="464" ht="15.75" customHeight="1" spans="1:2">
      <c r="A464" s="59"/>
      <c r="B464" s="59"/>
    </row>
    <row r="465" ht="15.75" customHeight="1" spans="1:2">
      <c r="A465" s="59"/>
      <c r="B465" s="59"/>
    </row>
    <row r="466" ht="15.75" customHeight="1" spans="1:2">
      <c r="A466" s="59"/>
      <c r="B466" s="59"/>
    </row>
    <row r="467" ht="15.75" customHeight="1" spans="1:2">
      <c r="A467" s="59"/>
      <c r="B467" s="59"/>
    </row>
    <row r="468" ht="15.75" customHeight="1" spans="1:2">
      <c r="A468" s="59"/>
      <c r="B468" s="59"/>
    </row>
    <row r="469" ht="15.75" customHeight="1" spans="1:2">
      <c r="A469" s="59"/>
      <c r="B469" s="59"/>
    </row>
    <row r="470" ht="15.75" customHeight="1" spans="1:2">
      <c r="A470" s="59"/>
      <c r="B470" s="59"/>
    </row>
    <row r="471" ht="15.75" customHeight="1" spans="1:2">
      <c r="A471" s="59"/>
      <c r="B471" s="59"/>
    </row>
    <row r="472" ht="15.75" customHeight="1" spans="1:2">
      <c r="A472" s="59"/>
      <c r="B472" s="59"/>
    </row>
    <row r="473" ht="15.75" customHeight="1" spans="1:2">
      <c r="A473" s="59"/>
      <c r="B473" s="59"/>
    </row>
    <row r="474" ht="15.75" customHeight="1" spans="1:2">
      <c r="A474" s="59"/>
      <c r="B474" s="59"/>
    </row>
    <row r="475" ht="15.75" customHeight="1" spans="1:2">
      <c r="A475" s="59"/>
      <c r="B475" s="59"/>
    </row>
    <row r="476" ht="15.75" customHeight="1" spans="1:2">
      <c r="A476" s="59"/>
      <c r="B476" s="59"/>
    </row>
    <row r="477" ht="15.75" customHeight="1" spans="1:2">
      <c r="A477" s="59"/>
      <c r="B477" s="59"/>
    </row>
    <row r="478" ht="15.75" customHeight="1" spans="1:2">
      <c r="A478" s="59"/>
      <c r="B478" s="59"/>
    </row>
    <row r="479" ht="15.75" customHeight="1" spans="1:2">
      <c r="A479" s="59"/>
      <c r="B479" s="59"/>
    </row>
    <row r="480" ht="15.75" customHeight="1" spans="1:2">
      <c r="A480" s="59"/>
      <c r="B480" s="59"/>
    </row>
    <row r="481" ht="15.75" customHeight="1" spans="1:2">
      <c r="A481" s="59"/>
      <c r="B481" s="59"/>
    </row>
    <row r="482" ht="15.75" customHeight="1" spans="1:2">
      <c r="A482" s="59"/>
      <c r="B482" s="59"/>
    </row>
    <row r="483" ht="15.75" customHeight="1" spans="1:2">
      <c r="A483" s="59"/>
      <c r="B483" s="59"/>
    </row>
    <row r="484" ht="15.75" customHeight="1" spans="1:2">
      <c r="A484" s="59"/>
      <c r="B484" s="59"/>
    </row>
    <row r="485" ht="15.75" customHeight="1" spans="1:2">
      <c r="A485" s="59"/>
      <c r="B485" s="59"/>
    </row>
    <row r="486" ht="15.75" customHeight="1" spans="1:2">
      <c r="A486" s="59"/>
      <c r="B486" s="59"/>
    </row>
    <row r="487" ht="15.75" customHeight="1" spans="1:2">
      <c r="A487" s="59"/>
      <c r="B487" s="59"/>
    </row>
    <row r="488" ht="15.75" customHeight="1" spans="1:2">
      <c r="A488" s="59"/>
      <c r="B488" s="59"/>
    </row>
    <row r="489" ht="15.75" customHeight="1" spans="1:2">
      <c r="A489" s="59"/>
      <c r="B489" s="59"/>
    </row>
    <row r="490" ht="15.75" customHeight="1" spans="1:2">
      <c r="A490" s="59"/>
      <c r="B490" s="59"/>
    </row>
    <row r="491" ht="15.75" customHeight="1" spans="1:2">
      <c r="A491" s="59"/>
      <c r="B491" s="59"/>
    </row>
    <row r="492" ht="15.75" customHeight="1" spans="1:2">
      <c r="A492" s="59"/>
      <c r="B492" s="59"/>
    </row>
    <row r="493" ht="15.75" customHeight="1" spans="1:2">
      <c r="A493" s="59"/>
      <c r="B493" s="59"/>
    </row>
    <row r="494" ht="15.75" customHeight="1" spans="1:2">
      <c r="A494" s="59"/>
      <c r="B494" s="59"/>
    </row>
    <row r="495" ht="15.75" customHeight="1" spans="1:2">
      <c r="A495" s="59"/>
      <c r="B495" s="59"/>
    </row>
    <row r="496" ht="15.75" customHeight="1" spans="1:2">
      <c r="A496" s="59"/>
      <c r="B496" s="59"/>
    </row>
    <row r="497" ht="15.75" customHeight="1" spans="1:2">
      <c r="A497" s="59"/>
      <c r="B497" s="59"/>
    </row>
    <row r="498" ht="15.75" customHeight="1" spans="1:2">
      <c r="A498" s="59"/>
      <c r="B498" s="59"/>
    </row>
    <row r="499" ht="15.75" customHeight="1" spans="1:2">
      <c r="A499" s="59"/>
      <c r="B499" s="59"/>
    </row>
    <row r="500" ht="15.75" customHeight="1" spans="1:2">
      <c r="A500" s="59"/>
      <c r="B500" s="59"/>
    </row>
    <row r="501" ht="15.75" customHeight="1" spans="1:2">
      <c r="A501" s="59"/>
      <c r="B501" s="59"/>
    </row>
    <row r="502" ht="15.75" customHeight="1" spans="1:2">
      <c r="A502" s="59"/>
      <c r="B502" s="59"/>
    </row>
    <row r="503" ht="15.75" customHeight="1" spans="1:2">
      <c r="A503" s="59"/>
      <c r="B503" s="59"/>
    </row>
    <row r="504" ht="15.75" customHeight="1" spans="1:2">
      <c r="A504" s="59"/>
      <c r="B504" s="59"/>
    </row>
    <row r="505" ht="15.75" customHeight="1" spans="1:2">
      <c r="A505" s="59"/>
      <c r="B505" s="59"/>
    </row>
    <row r="506" ht="15.75" customHeight="1" spans="1:2">
      <c r="A506" s="59"/>
      <c r="B506" s="59"/>
    </row>
    <row r="507" ht="15.75" customHeight="1" spans="1:2">
      <c r="A507" s="59"/>
      <c r="B507" s="59"/>
    </row>
    <row r="508" ht="15.75" customHeight="1" spans="1:2">
      <c r="A508" s="59"/>
      <c r="B508" s="59"/>
    </row>
    <row r="509" ht="15.75" customHeight="1" spans="1:2">
      <c r="A509" s="59"/>
      <c r="B509" s="59"/>
    </row>
    <row r="510" ht="15.75" customHeight="1" spans="1:2">
      <c r="A510" s="59"/>
      <c r="B510" s="59"/>
    </row>
    <row r="511" ht="15.75" customHeight="1" spans="1:2">
      <c r="A511" s="59"/>
      <c r="B511" s="59"/>
    </row>
    <row r="512" ht="15.75" customHeight="1" spans="1:2">
      <c r="A512" s="59"/>
      <c r="B512" s="59"/>
    </row>
    <row r="513" ht="15.75" customHeight="1" spans="1:2">
      <c r="A513" s="59"/>
      <c r="B513" s="59"/>
    </row>
    <row r="514" ht="15.75" customHeight="1" spans="1:2">
      <c r="A514" s="59"/>
      <c r="B514" s="59"/>
    </row>
    <row r="515" ht="15.75" customHeight="1" spans="1:2">
      <c r="A515" s="59"/>
      <c r="B515" s="59"/>
    </row>
    <row r="516" ht="15.75" customHeight="1" spans="1:2">
      <c r="A516" s="59"/>
      <c r="B516" s="59"/>
    </row>
    <row r="517" ht="15.75" customHeight="1" spans="1:2">
      <c r="A517" s="59"/>
      <c r="B517" s="59"/>
    </row>
    <row r="518" ht="15.75" customHeight="1" spans="1:2">
      <c r="A518" s="59"/>
      <c r="B518" s="59"/>
    </row>
    <row r="519" ht="15.75" customHeight="1" spans="1:2">
      <c r="A519" s="59"/>
      <c r="B519" s="59"/>
    </row>
    <row r="520" ht="15.75" customHeight="1" spans="1:2">
      <c r="A520" s="59"/>
      <c r="B520" s="59"/>
    </row>
    <row r="521" ht="15.75" customHeight="1" spans="1:2">
      <c r="A521" s="59"/>
      <c r="B521" s="59"/>
    </row>
    <row r="522" ht="15.75" customHeight="1" spans="1:2">
      <c r="A522" s="59"/>
      <c r="B522" s="59"/>
    </row>
    <row r="523" ht="15.75" customHeight="1" spans="1:2">
      <c r="A523" s="59"/>
      <c r="B523" s="59"/>
    </row>
    <row r="524" ht="15.75" customHeight="1" spans="1:2">
      <c r="A524" s="59"/>
      <c r="B524" s="59"/>
    </row>
    <row r="525" ht="15.75" customHeight="1" spans="1:2">
      <c r="A525" s="59"/>
      <c r="B525" s="59"/>
    </row>
    <row r="526" ht="15.75" customHeight="1" spans="1:2">
      <c r="A526" s="59"/>
      <c r="B526" s="59"/>
    </row>
    <row r="527" ht="15.75" customHeight="1" spans="1:2">
      <c r="A527" s="59"/>
      <c r="B527" s="59"/>
    </row>
    <row r="528" ht="15.75" customHeight="1" spans="1:2">
      <c r="A528" s="59"/>
      <c r="B528" s="59"/>
    </row>
    <row r="529" ht="15.75" customHeight="1" spans="1:2">
      <c r="A529" s="59"/>
      <c r="B529" s="59"/>
    </row>
    <row r="530" ht="15.75" customHeight="1" spans="1:2">
      <c r="A530" s="59"/>
      <c r="B530" s="59"/>
    </row>
    <row r="531" ht="15.75" customHeight="1" spans="1:2">
      <c r="A531" s="59"/>
      <c r="B531" s="59"/>
    </row>
    <row r="532" ht="15.75" customHeight="1" spans="1:2">
      <c r="A532" s="59"/>
      <c r="B532" s="59"/>
    </row>
    <row r="533" ht="15.75" customHeight="1" spans="1:2">
      <c r="A533" s="59"/>
      <c r="B533" s="59"/>
    </row>
    <row r="534" ht="15.75" customHeight="1" spans="1:2">
      <c r="A534" s="59"/>
      <c r="B534" s="59"/>
    </row>
    <row r="535" ht="15.75" customHeight="1" spans="1:2">
      <c r="A535" s="59"/>
      <c r="B535" s="59"/>
    </row>
    <row r="536" ht="15.75" customHeight="1" spans="1:2">
      <c r="A536" s="59"/>
      <c r="B536" s="59"/>
    </row>
    <row r="537" ht="15.75" customHeight="1" spans="1:2">
      <c r="A537" s="59"/>
      <c r="B537" s="59"/>
    </row>
    <row r="538" ht="15.75" customHeight="1" spans="1:2">
      <c r="A538" s="59"/>
      <c r="B538" s="59"/>
    </row>
    <row r="539" ht="15.75" customHeight="1" spans="1:2">
      <c r="A539" s="59"/>
      <c r="B539" s="59"/>
    </row>
    <row r="540" ht="15.75" customHeight="1" spans="1:2">
      <c r="A540" s="59"/>
      <c r="B540" s="59"/>
    </row>
    <row r="541" ht="15.75" customHeight="1" spans="1:2">
      <c r="A541" s="59"/>
      <c r="B541" s="59"/>
    </row>
    <row r="542" ht="15.75" customHeight="1" spans="1:2">
      <c r="A542" s="59"/>
      <c r="B542" s="59"/>
    </row>
    <row r="543" ht="15.75" customHeight="1" spans="1:2">
      <c r="A543" s="59"/>
      <c r="B543" s="59"/>
    </row>
    <row r="544" ht="15.75" customHeight="1" spans="1:2">
      <c r="A544" s="59"/>
      <c r="B544" s="59"/>
    </row>
    <row r="545" ht="15.75" customHeight="1" spans="1:2">
      <c r="A545" s="59"/>
      <c r="B545" s="59"/>
    </row>
    <row r="546" ht="15.75" customHeight="1" spans="1:2">
      <c r="A546" s="59"/>
      <c r="B546" s="59"/>
    </row>
    <row r="547" ht="15.75" customHeight="1" spans="1:2">
      <c r="A547" s="59"/>
      <c r="B547" s="59"/>
    </row>
    <row r="548" ht="15.75" customHeight="1" spans="1:2">
      <c r="A548" s="59"/>
      <c r="B548" s="59"/>
    </row>
    <row r="549" ht="15.75" customHeight="1" spans="1:2">
      <c r="A549" s="59"/>
      <c r="B549" s="59"/>
    </row>
    <row r="550" ht="15.75" customHeight="1" spans="1:2">
      <c r="A550" s="59"/>
      <c r="B550" s="59"/>
    </row>
    <row r="551" ht="15.75" customHeight="1" spans="1:2">
      <c r="A551" s="59"/>
      <c r="B551" s="59"/>
    </row>
    <row r="552" ht="15.75" customHeight="1" spans="1:2">
      <c r="A552" s="59"/>
      <c r="B552" s="59"/>
    </row>
    <row r="553" ht="15.75" customHeight="1" spans="1:2">
      <c r="A553" s="59"/>
      <c r="B553" s="59"/>
    </row>
    <row r="554" ht="15.75" customHeight="1" spans="1:2">
      <c r="A554" s="59"/>
      <c r="B554" s="59"/>
    </row>
    <row r="555" ht="15.75" customHeight="1" spans="1:2">
      <c r="A555" s="59"/>
      <c r="B555" s="59"/>
    </row>
    <row r="556" ht="15.75" customHeight="1" spans="1:2">
      <c r="A556" s="59"/>
      <c r="B556" s="59"/>
    </row>
    <row r="557" ht="15.75" customHeight="1" spans="1:2">
      <c r="A557" s="59"/>
      <c r="B557" s="59"/>
    </row>
    <row r="558" ht="15.75" customHeight="1" spans="1:2">
      <c r="A558" s="59"/>
      <c r="B558" s="59"/>
    </row>
    <row r="559" ht="15.75" customHeight="1" spans="1:2">
      <c r="A559" s="59"/>
      <c r="B559" s="59"/>
    </row>
    <row r="560" ht="15.75" customHeight="1" spans="1:2">
      <c r="A560" s="59"/>
      <c r="B560" s="59"/>
    </row>
    <row r="561" ht="15.75" customHeight="1" spans="1:2">
      <c r="A561" s="59"/>
      <c r="B561" s="59"/>
    </row>
    <row r="562" ht="15.75" customHeight="1" spans="1:2">
      <c r="A562" s="59"/>
      <c r="B562" s="59"/>
    </row>
    <row r="563" ht="15.75" customHeight="1" spans="1:2">
      <c r="A563" s="59"/>
      <c r="B563" s="59"/>
    </row>
    <row r="564" ht="15.75" customHeight="1" spans="1:2">
      <c r="A564" s="59"/>
      <c r="B564" s="59"/>
    </row>
    <row r="565" ht="15.75" customHeight="1" spans="1:2">
      <c r="A565" s="59"/>
      <c r="B565" s="59"/>
    </row>
    <row r="566" ht="15.75" customHeight="1" spans="1:2">
      <c r="A566" s="59"/>
      <c r="B566" s="59"/>
    </row>
    <row r="567" ht="15.75" customHeight="1" spans="1:2">
      <c r="A567" s="59"/>
      <c r="B567" s="59"/>
    </row>
    <row r="568" ht="15.75" customHeight="1" spans="1:2">
      <c r="A568" s="59"/>
      <c r="B568" s="59"/>
    </row>
    <row r="569" ht="15.75" customHeight="1" spans="1:2">
      <c r="A569" s="59"/>
      <c r="B569" s="59"/>
    </row>
    <row r="570" ht="15.75" customHeight="1" spans="1:2">
      <c r="A570" s="59"/>
      <c r="B570" s="59"/>
    </row>
    <row r="571" ht="15.75" customHeight="1" spans="1:2">
      <c r="A571" s="59"/>
      <c r="B571" s="59"/>
    </row>
    <row r="572" ht="15.75" customHeight="1" spans="1:2">
      <c r="A572" s="59"/>
      <c r="B572" s="59"/>
    </row>
    <row r="573" ht="15.75" customHeight="1" spans="1:2">
      <c r="A573" s="59"/>
      <c r="B573" s="59"/>
    </row>
    <row r="574" ht="15.75" customHeight="1" spans="1:2">
      <c r="A574" s="59"/>
      <c r="B574" s="59"/>
    </row>
    <row r="575" ht="15.75" customHeight="1" spans="1:2">
      <c r="A575" s="59"/>
      <c r="B575" s="59"/>
    </row>
    <row r="576" ht="15.75" customHeight="1" spans="1:2">
      <c r="A576" s="59"/>
      <c r="B576" s="59"/>
    </row>
    <row r="577" ht="15.75" customHeight="1" spans="1:2">
      <c r="A577" s="59"/>
      <c r="B577" s="59"/>
    </row>
    <row r="578" ht="15.75" customHeight="1" spans="1:2">
      <c r="A578" s="59"/>
      <c r="B578" s="59"/>
    </row>
    <row r="579" ht="15.75" customHeight="1" spans="1:2">
      <c r="A579" s="59"/>
      <c r="B579" s="59"/>
    </row>
    <row r="580" ht="15.75" customHeight="1" spans="1:2">
      <c r="A580" s="59"/>
      <c r="B580" s="59"/>
    </row>
    <row r="581" ht="15.75" customHeight="1" spans="1:2">
      <c r="A581" s="59"/>
      <c r="B581" s="59"/>
    </row>
    <row r="582" ht="15.75" customHeight="1" spans="1:2">
      <c r="A582" s="59"/>
      <c r="B582" s="59"/>
    </row>
    <row r="583" ht="15.75" customHeight="1" spans="1:2">
      <c r="A583" s="59"/>
      <c r="B583" s="59"/>
    </row>
    <row r="584" ht="15.75" customHeight="1" spans="1:2">
      <c r="A584" s="59"/>
      <c r="B584" s="59"/>
    </row>
    <row r="585" ht="15.75" customHeight="1" spans="1:2">
      <c r="A585" s="59"/>
      <c r="B585" s="59"/>
    </row>
    <row r="586" ht="15.75" customHeight="1" spans="1:2">
      <c r="A586" s="59"/>
      <c r="B586" s="59"/>
    </row>
    <row r="587" ht="15.75" customHeight="1" spans="1:2">
      <c r="A587" s="59"/>
      <c r="B587" s="59"/>
    </row>
    <row r="588" ht="15.75" customHeight="1" spans="1:2">
      <c r="A588" s="59"/>
      <c r="B588" s="59"/>
    </row>
    <row r="589" ht="15.75" customHeight="1" spans="1:2">
      <c r="A589" s="59"/>
      <c r="B589" s="59"/>
    </row>
    <row r="590" ht="15.75" customHeight="1" spans="1:2">
      <c r="A590" s="59"/>
      <c r="B590" s="59"/>
    </row>
    <row r="591" ht="15.75" customHeight="1" spans="1:2">
      <c r="A591" s="59"/>
      <c r="B591" s="59"/>
    </row>
    <row r="592" ht="15.75" customHeight="1" spans="1:2">
      <c r="A592" s="59"/>
      <c r="B592" s="59"/>
    </row>
    <row r="593" ht="15.75" customHeight="1" spans="1:2">
      <c r="A593" s="59"/>
      <c r="B593" s="59"/>
    </row>
    <row r="594" ht="15.75" customHeight="1" spans="1:2">
      <c r="A594" s="59"/>
      <c r="B594" s="59"/>
    </row>
    <row r="595" ht="15.75" customHeight="1" spans="1:2">
      <c r="A595" s="59"/>
      <c r="B595" s="59"/>
    </row>
    <row r="596" ht="15.75" customHeight="1" spans="1:2">
      <c r="A596" s="59"/>
      <c r="B596" s="59"/>
    </row>
    <row r="597" ht="15.75" customHeight="1" spans="1:2">
      <c r="A597" s="59"/>
      <c r="B597" s="59"/>
    </row>
    <row r="598" ht="15.75" customHeight="1" spans="1:2">
      <c r="A598" s="59"/>
      <c r="B598" s="59"/>
    </row>
    <row r="599" ht="15.75" customHeight="1" spans="1:2">
      <c r="A599" s="59"/>
      <c r="B599" s="59"/>
    </row>
    <row r="600" ht="15.75" customHeight="1" spans="1:2">
      <c r="A600" s="59"/>
      <c r="B600" s="59"/>
    </row>
    <row r="601" ht="15.75" customHeight="1" spans="1:2">
      <c r="A601" s="59"/>
      <c r="B601" s="59"/>
    </row>
    <row r="602" ht="15.75" customHeight="1" spans="1:2">
      <c r="A602" s="59"/>
      <c r="B602" s="59"/>
    </row>
    <row r="603" ht="15.75" customHeight="1" spans="1:2">
      <c r="A603" s="59"/>
      <c r="B603" s="59"/>
    </row>
    <row r="604" ht="15.75" customHeight="1" spans="1:2">
      <c r="A604" s="59"/>
      <c r="B604" s="59"/>
    </row>
    <row r="605" ht="15.75" customHeight="1" spans="1:2">
      <c r="A605" s="59"/>
      <c r="B605" s="59"/>
    </row>
    <row r="606" ht="15.75" customHeight="1" spans="1:2">
      <c r="A606" s="59"/>
      <c r="B606" s="59"/>
    </row>
    <row r="607" ht="15.75" customHeight="1" spans="1:2">
      <c r="A607" s="59"/>
      <c r="B607" s="59"/>
    </row>
    <row r="608" ht="15.75" customHeight="1" spans="1:2">
      <c r="A608" s="59"/>
      <c r="B608" s="59"/>
    </row>
    <row r="609" ht="15.75" customHeight="1" spans="1:2">
      <c r="A609" s="59"/>
      <c r="B609" s="59"/>
    </row>
    <row r="610" ht="15.75" customHeight="1" spans="1:2">
      <c r="A610" s="59"/>
      <c r="B610" s="59"/>
    </row>
    <row r="611" ht="15.75" customHeight="1" spans="1:2">
      <c r="A611" s="59"/>
      <c r="B611" s="59"/>
    </row>
    <row r="612" ht="15.75" customHeight="1" spans="1:2">
      <c r="A612" s="59"/>
      <c r="B612" s="59"/>
    </row>
    <row r="613" ht="15.75" customHeight="1" spans="1:2">
      <c r="A613" s="59"/>
      <c r="B613" s="59"/>
    </row>
    <row r="614" ht="15.75" customHeight="1" spans="1:2">
      <c r="A614" s="59"/>
      <c r="B614" s="59"/>
    </row>
    <row r="615" ht="15.75" customHeight="1" spans="1:2">
      <c r="A615" s="59"/>
      <c r="B615" s="59"/>
    </row>
    <row r="616" ht="15.75" customHeight="1" spans="1:2">
      <c r="A616" s="59"/>
      <c r="B616" s="59"/>
    </row>
    <row r="617" ht="15.75" customHeight="1" spans="1:2">
      <c r="A617" s="59"/>
      <c r="B617" s="59"/>
    </row>
    <row r="618" ht="15.75" customHeight="1" spans="1:2">
      <c r="A618" s="59"/>
      <c r="B618" s="59"/>
    </row>
    <row r="619" ht="15.75" customHeight="1" spans="1:2">
      <c r="A619" s="59"/>
      <c r="B619" s="59"/>
    </row>
    <row r="620" ht="15.75" customHeight="1" spans="1:2">
      <c r="A620" s="59"/>
      <c r="B620" s="59"/>
    </row>
    <row r="621" ht="15.75" customHeight="1" spans="1:2">
      <c r="A621" s="59"/>
      <c r="B621" s="59"/>
    </row>
    <row r="622" ht="15.75" customHeight="1" spans="1:2">
      <c r="A622" s="59"/>
      <c r="B622" s="59"/>
    </row>
    <row r="623" ht="15.75" customHeight="1" spans="1:2">
      <c r="A623" s="59"/>
      <c r="B623" s="59"/>
    </row>
    <row r="624" ht="15.75" customHeight="1" spans="1:2">
      <c r="A624" s="59"/>
      <c r="B624" s="59"/>
    </row>
    <row r="625" ht="15.75" customHeight="1" spans="1:2">
      <c r="A625" s="59"/>
      <c r="B625" s="59"/>
    </row>
    <row r="626" ht="15.75" customHeight="1" spans="1:2">
      <c r="A626" s="59"/>
      <c r="B626" s="59"/>
    </row>
    <row r="627" ht="15.75" customHeight="1" spans="1:2">
      <c r="A627" s="59"/>
      <c r="B627" s="59"/>
    </row>
    <row r="628" ht="15.75" customHeight="1" spans="1:2">
      <c r="A628" s="59"/>
      <c r="B628" s="59"/>
    </row>
    <row r="629" ht="15.75" customHeight="1" spans="1:2">
      <c r="A629" s="59"/>
      <c r="B629" s="59"/>
    </row>
    <row r="630" ht="15.75" customHeight="1" spans="1:2">
      <c r="A630" s="59"/>
      <c r="B630" s="59"/>
    </row>
    <row r="631" ht="15.75" customHeight="1" spans="1:2">
      <c r="A631" s="59"/>
      <c r="B631" s="59"/>
    </row>
    <row r="632" ht="15.75" customHeight="1" spans="1:2">
      <c r="A632" s="59"/>
      <c r="B632" s="59"/>
    </row>
    <row r="633" ht="15.75" customHeight="1" spans="1:2">
      <c r="A633" s="59"/>
      <c r="B633" s="59"/>
    </row>
    <row r="634" ht="15.75" customHeight="1" spans="1:2">
      <c r="A634" s="59"/>
      <c r="B634" s="59"/>
    </row>
    <row r="635" ht="15.75" customHeight="1" spans="1:2">
      <c r="A635" s="59"/>
      <c r="B635" s="59"/>
    </row>
    <row r="636" ht="15.75" customHeight="1" spans="1:2">
      <c r="A636" s="59"/>
      <c r="B636" s="59"/>
    </row>
    <row r="637" ht="15.75" customHeight="1" spans="1:2">
      <c r="A637" s="59"/>
      <c r="B637" s="59"/>
    </row>
    <row r="638" ht="15.75" customHeight="1" spans="1:2">
      <c r="A638" s="59"/>
      <c r="B638" s="59"/>
    </row>
    <row r="639" ht="15.75" customHeight="1" spans="1:2">
      <c r="A639" s="59"/>
      <c r="B639" s="59"/>
    </row>
    <row r="640" ht="15.75" customHeight="1" spans="1:2">
      <c r="A640" s="59"/>
      <c r="B640" s="59"/>
    </row>
    <row r="641" ht="15.75" customHeight="1" spans="1:2">
      <c r="A641" s="59"/>
      <c r="B641" s="59"/>
    </row>
    <row r="642" ht="15.75" customHeight="1" spans="1:2">
      <c r="A642" s="59"/>
      <c r="B642" s="59"/>
    </row>
    <row r="643" ht="15.75" customHeight="1" spans="1:2">
      <c r="A643" s="59"/>
      <c r="B643" s="59"/>
    </row>
    <row r="644" ht="15.75" customHeight="1" spans="1:2">
      <c r="A644" s="59"/>
      <c r="B644" s="59"/>
    </row>
    <row r="645" ht="15.75" customHeight="1" spans="1:2">
      <c r="A645" s="59"/>
      <c r="B645" s="59"/>
    </row>
    <row r="646" ht="15.75" customHeight="1" spans="1:2">
      <c r="A646" s="59"/>
      <c r="B646" s="59"/>
    </row>
    <row r="647" ht="15.75" customHeight="1" spans="1:2">
      <c r="A647" s="59"/>
      <c r="B647" s="59"/>
    </row>
    <row r="648" ht="15.75" customHeight="1" spans="1:2">
      <c r="A648" s="59"/>
      <c r="B648" s="59"/>
    </row>
    <row r="649" ht="15.75" customHeight="1" spans="1:2">
      <c r="A649" s="59"/>
      <c r="B649" s="59"/>
    </row>
    <row r="650" ht="15.75" customHeight="1" spans="1:2">
      <c r="A650" s="59"/>
      <c r="B650" s="59"/>
    </row>
    <row r="651" ht="15.75" customHeight="1" spans="1:2">
      <c r="A651" s="59"/>
      <c r="B651" s="59"/>
    </row>
    <row r="652" ht="15.75" customHeight="1" spans="1:2">
      <c r="A652" s="59"/>
      <c r="B652" s="59"/>
    </row>
    <row r="653" ht="15.75" customHeight="1" spans="1:2">
      <c r="A653" s="59"/>
      <c r="B653" s="59"/>
    </row>
    <row r="654" ht="15.75" customHeight="1" spans="1:2">
      <c r="A654" s="59"/>
      <c r="B654" s="59"/>
    </row>
    <row r="655" ht="15.75" customHeight="1" spans="1:2">
      <c r="A655" s="59"/>
      <c r="B655" s="59"/>
    </row>
    <row r="656" ht="15.75" customHeight="1" spans="1:2">
      <c r="A656" s="59"/>
      <c r="B656" s="59"/>
    </row>
    <row r="657" ht="15.75" customHeight="1" spans="1:2">
      <c r="A657" s="59"/>
      <c r="B657" s="59"/>
    </row>
    <row r="658" ht="15.75" customHeight="1" spans="1:2">
      <c r="A658" s="59"/>
      <c r="B658" s="59"/>
    </row>
    <row r="659" ht="15.75" customHeight="1" spans="1:2">
      <c r="A659" s="59"/>
      <c r="B659" s="59"/>
    </row>
    <row r="660" ht="15.75" customHeight="1" spans="1:2">
      <c r="A660" s="59"/>
      <c r="B660" s="59"/>
    </row>
    <row r="661" ht="15.75" customHeight="1" spans="1:2">
      <c r="A661" s="59"/>
      <c r="B661" s="59"/>
    </row>
    <row r="662" ht="15.75" customHeight="1" spans="1:2">
      <c r="A662" s="59"/>
      <c r="B662" s="59"/>
    </row>
    <row r="663" ht="15.75" customHeight="1" spans="1:2">
      <c r="A663" s="59"/>
      <c r="B663" s="59"/>
    </row>
    <row r="664" ht="15.75" customHeight="1" spans="1:2">
      <c r="A664" s="59"/>
      <c r="B664" s="59"/>
    </row>
    <row r="665" ht="15.75" customHeight="1" spans="1:2">
      <c r="A665" s="59"/>
      <c r="B665" s="59"/>
    </row>
    <row r="666" ht="15.75" customHeight="1" spans="1:2">
      <c r="A666" s="59"/>
      <c r="B666" s="59"/>
    </row>
    <row r="667" ht="15.75" customHeight="1" spans="1:2">
      <c r="A667" s="59"/>
      <c r="B667" s="59"/>
    </row>
    <row r="668" ht="15.75" customHeight="1" spans="1:2">
      <c r="A668" s="59"/>
      <c r="B668" s="59"/>
    </row>
    <row r="669" ht="15.75" customHeight="1" spans="1:2">
      <c r="A669" s="59"/>
      <c r="B669" s="59"/>
    </row>
    <row r="670" ht="15.75" customHeight="1" spans="1:2">
      <c r="A670" s="59"/>
      <c r="B670" s="59"/>
    </row>
    <row r="671" ht="15.75" customHeight="1" spans="1:2">
      <c r="A671" s="59"/>
      <c r="B671" s="59"/>
    </row>
    <row r="672" ht="15.75" customHeight="1" spans="1:2">
      <c r="A672" s="59"/>
      <c r="B672" s="59"/>
    </row>
    <row r="673" ht="15.75" customHeight="1" spans="1:2">
      <c r="A673" s="59"/>
      <c r="B673" s="59"/>
    </row>
    <row r="674" ht="15.75" customHeight="1" spans="1:2">
      <c r="A674" s="59"/>
      <c r="B674" s="59"/>
    </row>
    <row r="675" ht="15.75" customHeight="1" spans="1:2">
      <c r="A675" s="59"/>
      <c r="B675" s="59"/>
    </row>
    <row r="676" ht="15.75" customHeight="1" spans="1:2">
      <c r="A676" s="59"/>
      <c r="B676" s="59"/>
    </row>
    <row r="677" ht="15.75" customHeight="1" spans="1:2">
      <c r="A677" s="59"/>
      <c r="B677" s="59"/>
    </row>
    <row r="678" ht="15.75" customHeight="1" spans="1:2">
      <c r="A678" s="59"/>
      <c r="B678" s="59"/>
    </row>
    <row r="679" ht="15.75" customHeight="1" spans="1:2">
      <c r="A679" s="59"/>
      <c r="B679" s="59"/>
    </row>
    <row r="680" ht="15.75" customHeight="1" spans="1:2">
      <c r="A680" s="59"/>
      <c r="B680" s="59"/>
    </row>
    <row r="681" ht="15.75" customHeight="1" spans="1:2">
      <c r="A681" s="59"/>
      <c r="B681" s="59"/>
    </row>
    <row r="682" ht="15.75" customHeight="1" spans="1:2">
      <c r="A682" s="59"/>
      <c r="B682" s="59"/>
    </row>
    <row r="683" ht="15.75" customHeight="1" spans="1:2">
      <c r="A683" s="59"/>
      <c r="B683" s="59"/>
    </row>
    <row r="684" ht="15.75" customHeight="1" spans="1:2">
      <c r="A684" s="59"/>
      <c r="B684" s="59"/>
    </row>
    <row r="685" ht="15.75" customHeight="1" spans="1:2">
      <c r="A685" s="59"/>
      <c r="B685" s="59"/>
    </row>
    <row r="686" ht="15.75" customHeight="1" spans="1:2">
      <c r="A686" s="59"/>
      <c r="B686" s="59"/>
    </row>
    <row r="687" ht="15.75" customHeight="1" spans="1:2">
      <c r="A687" s="59"/>
      <c r="B687" s="59"/>
    </row>
    <row r="688" ht="15.75" customHeight="1" spans="1:2">
      <c r="A688" s="59"/>
      <c r="B688" s="59"/>
    </row>
    <row r="689" ht="15.75" customHeight="1" spans="1:2">
      <c r="A689" s="59"/>
      <c r="B689" s="59"/>
    </row>
    <row r="690" ht="15.75" customHeight="1" spans="1:2">
      <c r="A690" s="59"/>
      <c r="B690" s="59"/>
    </row>
    <row r="691" ht="15.75" customHeight="1" spans="1:2">
      <c r="A691" s="59"/>
      <c r="B691" s="59"/>
    </row>
    <row r="692" ht="15.75" customHeight="1" spans="1:2">
      <c r="A692" s="59"/>
      <c r="B692" s="59"/>
    </row>
    <row r="693" ht="15.75" customHeight="1" spans="1:2">
      <c r="A693" s="59"/>
      <c r="B693" s="59"/>
    </row>
    <row r="694" ht="15.75" customHeight="1" spans="1:2">
      <c r="A694" s="59"/>
      <c r="B694" s="59"/>
    </row>
    <row r="695" ht="15.75" customHeight="1" spans="1:2">
      <c r="A695" s="59"/>
      <c r="B695" s="59"/>
    </row>
    <row r="696" ht="15.75" customHeight="1" spans="1:2">
      <c r="A696" s="59"/>
      <c r="B696" s="59"/>
    </row>
    <row r="697" ht="15.75" customHeight="1" spans="1:2">
      <c r="A697" s="59"/>
      <c r="B697" s="59"/>
    </row>
    <row r="698" ht="15.75" customHeight="1" spans="1:2">
      <c r="A698" s="59"/>
      <c r="B698" s="59"/>
    </row>
    <row r="699" ht="15.75" customHeight="1" spans="1:2">
      <c r="A699" s="59"/>
      <c r="B699" s="59"/>
    </row>
    <row r="700" ht="15.75" customHeight="1" spans="1:2">
      <c r="A700" s="59"/>
      <c r="B700" s="59"/>
    </row>
    <row r="701" ht="15.75" customHeight="1" spans="1:2">
      <c r="A701" s="59"/>
      <c r="B701" s="59"/>
    </row>
    <row r="702" ht="15.75" customHeight="1" spans="1:2">
      <c r="A702" s="59"/>
      <c r="B702" s="59"/>
    </row>
    <row r="703" ht="15.75" customHeight="1" spans="1:2">
      <c r="A703" s="59"/>
      <c r="B703" s="59"/>
    </row>
    <row r="704" ht="15.75" customHeight="1" spans="1:2">
      <c r="A704" s="59"/>
      <c r="B704" s="59"/>
    </row>
    <row r="705" ht="15.75" customHeight="1" spans="1:2">
      <c r="A705" s="59"/>
      <c r="B705" s="59"/>
    </row>
    <row r="706" ht="15.75" customHeight="1" spans="1:2">
      <c r="A706" s="59"/>
      <c r="B706" s="59"/>
    </row>
    <row r="707" ht="15.75" customHeight="1" spans="1:2">
      <c r="A707" s="59"/>
      <c r="B707" s="59"/>
    </row>
    <row r="708" ht="15.75" customHeight="1" spans="1:2">
      <c r="A708" s="59"/>
      <c r="B708" s="59"/>
    </row>
    <row r="709" ht="15.75" customHeight="1" spans="1:2">
      <c r="A709" s="59"/>
      <c r="B709" s="59"/>
    </row>
    <row r="710" ht="15.75" customHeight="1" spans="1:2">
      <c r="A710" s="59"/>
      <c r="B710" s="59"/>
    </row>
    <row r="711" ht="15.75" customHeight="1" spans="1:2">
      <c r="A711" s="59"/>
      <c r="B711" s="59"/>
    </row>
    <row r="712" ht="15.75" customHeight="1" spans="1:2">
      <c r="A712" s="59"/>
      <c r="B712" s="59"/>
    </row>
    <row r="713" ht="15.75" customHeight="1" spans="1:2">
      <c r="A713" s="59"/>
      <c r="B713" s="59"/>
    </row>
    <row r="714" ht="15.75" customHeight="1" spans="1:2">
      <c r="A714" s="59"/>
      <c r="B714" s="59"/>
    </row>
    <row r="715" ht="15.75" customHeight="1" spans="1:2">
      <c r="A715" s="59"/>
      <c r="B715" s="59"/>
    </row>
    <row r="716" ht="15.75" customHeight="1" spans="1:2">
      <c r="A716" s="59"/>
      <c r="B716" s="59"/>
    </row>
    <row r="717" ht="15.75" customHeight="1" spans="1:2">
      <c r="A717" s="59"/>
      <c r="B717" s="59"/>
    </row>
    <row r="718" ht="15.75" customHeight="1" spans="1:2">
      <c r="A718" s="59"/>
      <c r="B718" s="59"/>
    </row>
    <row r="719" ht="15.75" customHeight="1" spans="1:2">
      <c r="A719" s="59"/>
      <c r="B719" s="59"/>
    </row>
    <row r="720" ht="15.75" customHeight="1" spans="1:2">
      <c r="A720" s="59"/>
      <c r="B720" s="59"/>
    </row>
    <row r="721" ht="15.75" customHeight="1" spans="1:2">
      <c r="A721" s="59"/>
      <c r="B721" s="59"/>
    </row>
    <row r="722" ht="15.75" customHeight="1" spans="1:2">
      <c r="A722" s="59"/>
      <c r="B722" s="59"/>
    </row>
    <row r="723" ht="15.75" customHeight="1" spans="1:2">
      <c r="A723" s="59"/>
      <c r="B723" s="59"/>
    </row>
    <row r="724" ht="15.75" customHeight="1" spans="1:2">
      <c r="A724" s="59"/>
      <c r="B724" s="59"/>
    </row>
    <row r="725" ht="15.75" customHeight="1" spans="1:2">
      <c r="A725" s="59"/>
      <c r="B725" s="59"/>
    </row>
    <row r="726" ht="15.75" customHeight="1" spans="1:2">
      <c r="A726" s="59"/>
      <c r="B726" s="59"/>
    </row>
    <row r="727" ht="15.75" customHeight="1" spans="1:2">
      <c r="A727" s="59"/>
      <c r="B727" s="59"/>
    </row>
    <row r="728" ht="15.75" customHeight="1" spans="1:2">
      <c r="A728" s="59"/>
      <c r="B728" s="59"/>
    </row>
    <row r="729" ht="15.75" customHeight="1" spans="1:2">
      <c r="A729" s="59"/>
      <c r="B729" s="59"/>
    </row>
    <row r="730" ht="15.75" customHeight="1" spans="1:2">
      <c r="A730" s="59"/>
      <c r="B730" s="59"/>
    </row>
    <row r="731" ht="15.75" customHeight="1" spans="1:2">
      <c r="A731" s="59"/>
      <c r="B731" s="59"/>
    </row>
    <row r="732" ht="15.75" customHeight="1" spans="1:2">
      <c r="A732" s="59"/>
      <c r="B732" s="59"/>
    </row>
    <row r="733" ht="15.75" customHeight="1" spans="1:2">
      <c r="A733" s="59"/>
      <c r="B733" s="59"/>
    </row>
    <row r="734" ht="15.75" customHeight="1" spans="1:2">
      <c r="A734" s="59"/>
      <c r="B734" s="59"/>
    </row>
    <row r="735" ht="15.75" customHeight="1" spans="1:2">
      <c r="A735" s="59"/>
      <c r="B735" s="59"/>
    </row>
    <row r="736" ht="15.75" customHeight="1" spans="1:2">
      <c r="A736" s="59"/>
      <c r="B736" s="59"/>
    </row>
    <row r="737" ht="15.75" customHeight="1" spans="1:2">
      <c r="A737" s="59"/>
      <c r="B737" s="59"/>
    </row>
    <row r="738" ht="15.75" customHeight="1" spans="1:2">
      <c r="A738" s="59"/>
      <c r="B738" s="59"/>
    </row>
    <row r="739" ht="15.75" customHeight="1" spans="1:2">
      <c r="A739" s="59"/>
      <c r="B739" s="59"/>
    </row>
    <row r="740" ht="15.75" customHeight="1" spans="1:2">
      <c r="A740" s="59"/>
      <c r="B740" s="59"/>
    </row>
    <row r="741" ht="15.75" customHeight="1" spans="1:2">
      <c r="A741" s="59"/>
      <c r="B741" s="59"/>
    </row>
    <row r="742" ht="15.75" customHeight="1" spans="1:2">
      <c r="A742" s="59"/>
      <c r="B742" s="59"/>
    </row>
    <row r="743" ht="15.75" customHeight="1" spans="1:2">
      <c r="A743" s="59"/>
      <c r="B743" s="59"/>
    </row>
    <row r="744" ht="15.75" customHeight="1" spans="1:2">
      <c r="A744" s="59"/>
      <c r="B744" s="59"/>
    </row>
    <row r="745" ht="15.75" customHeight="1" spans="1:2">
      <c r="A745" s="59"/>
      <c r="B745" s="59"/>
    </row>
    <row r="746" ht="15.75" customHeight="1" spans="1:2">
      <c r="A746" s="59"/>
      <c r="B746" s="59"/>
    </row>
    <row r="747" ht="15.75" customHeight="1" spans="1:2">
      <c r="A747" s="59"/>
      <c r="B747" s="59"/>
    </row>
    <row r="748" ht="15.75" customHeight="1" spans="1:2">
      <c r="A748" s="59"/>
      <c r="B748" s="59"/>
    </row>
    <row r="749" ht="15.75" customHeight="1" spans="1:2">
      <c r="A749" s="59"/>
      <c r="B749" s="59"/>
    </row>
    <row r="750" ht="15.75" customHeight="1" spans="1:2">
      <c r="A750" s="59"/>
      <c r="B750" s="59"/>
    </row>
    <row r="751" ht="15.75" customHeight="1" spans="1:2">
      <c r="A751" s="59"/>
      <c r="B751" s="59"/>
    </row>
    <row r="752" ht="15.75" customHeight="1" spans="1:2">
      <c r="A752" s="59"/>
      <c r="B752" s="59"/>
    </row>
    <row r="753" ht="15.75" customHeight="1" spans="1:2">
      <c r="A753" s="59"/>
      <c r="B753" s="59"/>
    </row>
    <row r="754" ht="15.75" customHeight="1" spans="1:2">
      <c r="A754" s="59"/>
      <c r="B754" s="59"/>
    </row>
    <row r="755" ht="15.75" customHeight="1" spans="1:2">
      <c r="A755" s="59"/>
      <c r="B755" s="59"/>
    </row>
    <row r="756" ht="15.75" customHeight="1" spans="1:2">
      <c r="A756" s="59"/>
      <c r="B756" s="59"/>
    </row>
    <row r="757" ht="15.75" customHeight="1" spans="1:2">
      <c r="A757" s="59"/>
      <c r="B757" s="59"/>
    </row>
    <row r="758" ht="15.75" customHeight="1" spans="1:2">
      <c r="A758" s="59"/>
      <c r="B758" s="59"/>
    </row>
    <row r="759" ht="15.75" customHeight="1" spans="1:2">
      <c r="A759" s="59"/>
      <c r="B759" s="59"/>
    </row>
    <row r="760" ht="15.75" customHeight="1" spans="1:2">
      <c r="A760" s="59"/>
      <c r="B760" s="59"/>
    </row>
    <row r="761" ht="15.75" customHeight="1" spans="1:2">
      <c r="A761" s="59"/>
      <c r="B761" s="59"/>
    </row>
    <row r="762" ht="15.75" customHeight="1" spans="1:2">
      <c r="A762" s="59"/>
      <c r="B762" s="59"/>
    </row>
    <row r="763" ht="15.75" customHeight="1" spans="1:2">
      <c r="A763" s="59"/>
      <c r="B763" s="59"/>
    </row>
    <row r="764" ht="15.75" customHeight="1" spans="1:2">
      <c r="A764" s="59"/>
      <c r="B764" s="59"/>
    </row>
    <row r="765" ht="15.75" customHeight="1" spans="1:2">
      <c r="A765" s="59"/>
      <c r="B765" s="59"/>
    </row>
    <row r="766" ht="15.75" customHeight="1" spans="1:2">
      <c r="A766" s="59"/>
      <c r="B766" s="59"/>
    </row>
    <row r="767" ht="15.75" customHeight="1" spans="1:2">
      <c r="A767" s="59"/>
      <c r="B767" s="59"/>
    </row>
    <row r="768" ht="15.75" customHeight="1" spans="1:2">
      <c r="A768" s="59"/>
      <c r="B768" s="59"/>
    </row>
    <row r="769" ht="15.75" customHeight="1" spans="1:2">
      <c r="A769" s="59"/>
      <c r="B769" s="59"/>
    </row>
    <row r="770" ht="15.75" customHeight="1" spans="1:2">
      <c r="A770" s="59"/>
      <c r="B770" s="59"/>
    </row>
    <row r="771" ht="15.75" customHeight="1" spans="1:2">
      <c r="A771" s="59"/>
      <c r="B771" s="59"/>
    </row>
    <row r="772" ht="15.75" customHeight="1" spans="1:2">
      <c r="A772" s="59"/>
      <c r="B772" s="59"/>
    </row>
    <row r="773" ht="15.75" customHeight="1" spans="1:2">
      <c r="A773" s="59"/>
      <c r="B773" s="59"/>
    </row>
    <row r="774" ht="15.75" customHeight="1" spans="1:2">
      <c r="A774" s="59"/>
      <c r="B774" s="59"/>
    </row>
    <row r="775" ht="15.75" customHeight="1" spans="1:2">
      <c r="A775" s="59"/>
      <c r="B775" s="59"/>
    </row>
    <row r="776" ht="15.75" customHeight="1" spans="1:2">
      <c r="A776" s="59"/>
      <c r="B776" s="59"/>
    </row>
    <row r="777" ht="15.75" customHeight="1" spans="1:2">
      <c r="A777" s="59"/>
      <c r="B777" s="59"/>
    </row>
    <row r="778" ht="15.75" customHeight="1" spans="1:2">
      <c r="A778" s="59"/>
      <c r="B778" s="59"/>
    </row>
    <row r="779" ht="15.75" customHeight="1" spans="1:2">
      <c r="A779" s="59"/>
      <c r="B779" s="59"/>
    </row>
    <row r="780" ht="15.75" customHeight="1" spans="1:2">
      <c r="A780" s="59"/>
      <c r="B780" s="59"/>
    </row>
    <row r="781" ht="15.75" customHeight="1" spans="1:2">
      <c r="A781" s="59"/>
      <c r="B781" s="59"/>
    </row>
    <row r="782" ht="15.75" customHeight="1" spans="1:2">
      <c r="A782" s="59"/>
      <c r="B782" s="59"/>
    </row>
    <row r="783" ht="15.75" customHeight="1" spans="1:2">
      <c r="A783" s="59"/>
      <c r="B783" s="59"/>
    </row>
    <row r="784" ht="15.75" customHeight="1" spans="1:2">
      <c r="A784" s="59"/>
      <c r="B784" s="59"/>
    </row>
    <row r="785" ht="15.75" customHeight="1" spans="1:2">
      <c r="A785" s="59"/>
      <c r="B785" s="59"/>
    </row>
    <row r="786" ht="15.75" customHeight="1" spans="1:2">
      <c r="A786" s="59"/>
      <c r="B786" s="59"/>
    </row>
    <row r="787" ht="15.75" customHeight="1" spans="1:2">
      <c r="A787" s="59"/>
      <c r="B787" s="59"/>
    </row>
    <row r="788" ht="15.75" customHeight="1" spans="1:2">
      <c r="A788" s="59"/>
      <c r="B788" s="59"/>
    </row>
    <row r="789" ht="15.75" customHeight="1" spans="1:2">
      <c r="A789" s="59"/>
      <c r="B789" s="59"/>
    </row>
    <row r="790" ht="15.75" customHeight="1" spans="1:2">
      <c r="A790" s="59"/>
      <c r="B790" s="59"/>
    </row>
    <row r="791" ht="15.75" customHeight="1" spans="1:2">
      <c r="A791" s="59"/>
      <c r="B791" s="59"/>
    </row>
    <row r="792" ht="15.75" customHeight="1" spans="1:2">
      <c r="A792" s="59"/>
      <c r="B792" s="59"/>
    </row>
    <row r="793" ht="15.75" customHeight="1" spans="1:2">
      <c r="A793" s="59"/>
      <c r="B793" s="59"/>
    </row>
    <row r="794" ht="15.75" customHeight="1" spans="1:2">
      <c r="A794" s="59"/>
      <c r="B794" s="59"/>
    </row>
    <row r="795" ht="15.75" customHeight="1" spans="1:2">
      <c r="A795" s="59"/>
      <c r="B795" s="59"/>
    </row>
    <row r="796" ht="15.75" customHeight="1" spans="1:2">
      <c r="A796" s="59"/>
      <c r="B796" s="59"/>
    </row>
    <row r="797" ht="15.75" customHeight="1" spans="1:2">
      <c r="A797" s="59"/>
      <c r="B797" s="59"/>
    </row>
    <row r="798" ht="15.75" customHeight="1" spans="1:2">
      <c r="A798" s="59"/>
      <c r="B798" s="59"/>
    </row>
    <row r="799" ht="15.75" customHeight="1" spans="1:2">
      <c r="A799" s="59"/>
      <c r="B799" s="59"/>
    </row>
    <row r="800" ht="15.75" customHeight="1" spans="1:2">
      <c r="A800" s="59"/>
      <c r="B800" s="59"/>
    </row>
    <row r="801" ht="15.75" customHeight="1" spans="1:2">
      <c r="A801" s="59"/>
      <c r="B801" s="59"/>
    </row>
    <row r="802" ht="15.75" customHeight="1" spans="1:2">
      <c r="A802" s="59"/>
      <c r="B802" s="59"/>
    </row>
    <row r="803" ht="15.75" customHeight="1" spans="1:2">
      <c r="A803" s="59"/>
      <c r="B803" s="59"/>
    </row>
    <row r="804" ht="15.75" customHeight="1" spans="1:2">
      <c r="A804" s="59"/>
      <c r="B804" s="59"/>
    </row>
    <row r="805" ht="15.75" customHeight="1" spans="1:2">
      <c r="A805" s="59"/>
      <c r="B805" s="59"/>
    </row>
    <row r="806" ht="15.75" customHeight="1" spans="1:2">
      <c r="A806" s="59"/>
      <c r="B806" s="59"/>
    </row>
    <row r="807" ht="15.75" customHeight="1" spans="1:2">
      <c r="A807" s="59"/>
      <c r="B807" s="59"/>
    </row>
    <row r="808" ht="15.75" customHeight="1" spans="1:2">
      <c r="A808" s="59"/>
      <c r="B808" s="59"/>
    </row>
    <row r="809" ht="15.75" customHeight="1" spans="1:2">
      <c r="A809" s="59"/>
      <c r="B809" s="59"/>
    </row>
    <row r="810" ht="15.75" customHeight="1" spans="1:2">
      <c r="A810" s="59"/>
      <c r="B810" s="59"/>
    </row>
    <row r="811" ht="15.75" customHeight="1" spans="1:2">
      <c r="A811" s="59"/>
      <c r="B811" s="59"/>
    </row>
    <row r="812" ht="15.75" customHeight="1" spans="1:2">
      <c r="A812" s="59"/>
      <c r="B812" s="59"/>
    </row>
    <row r="813" ht="15.75" customHeight="1" spans="1:2">
      <c r="A813" s="59"/>
      <c r="B813" s="59"/>
    </row>
    <row r="814" ht="15.75" customHeight="1" spans="1:2">
      <c r="A814" s="59"/>
      <c r="B814" s="59"/>
    </row>
    <row r="815" ht="15.75" customHeight="1" spans="1:2">
      <c r="A815" s="59"/>
      <c r="B815" s="59"/>
    </row>
    <row r="816" ht="15.75" customHeight="1" spans="1:2">
      <c r="A816" s="59"/>
      <c r="B816" s="59"/>
    </row>
    <row r="817" ht="15.75" customHeight="1" spans="1:2">
      <c r="A817" s="59"/>
      <c r="B817" s="59"/>
    </row>
    <row r="818" ht="15.75" customHeight="1" spans="1:2">
      <c r="A818" s="59"/>
      <c r="B818" s="59"/>
    </row>
    <row r="819" ht="15.75" customHeight="1" spans="1:2">
      <c r="A819" s="59"/>
      <c r="B819" s="59"/>
    </row>
    <row r="820" ht="15.75" customHeight="1" spans="1:2">
      <c r="A820" s="59"/>
      <c r="B820" s="59"/>
    </row>
    <row r="821" ht="15.75" customHeight="1" spans="1:2">
      <c r="A821" s="59"/>
      <c r="B821" s="59"/>
    </row>
    <row r="822" ht="15.75" customHeight="1" spans="1:2">
      <c r="A822" s="59"/>
      <c r="B822" s="59"/>
    </row>
    <row r="823" ht="15.75" customHeight="1" spans="1:2">
      <c r="A823" s="59"/>
      <c r="B823" s="59"/>
    </row>
    <row r="824" ht="15.75" customHeight="1" spans="1:2">
      <c r="A824" s="59"/>
      <c r="B824" s="59"/>
    </row>
    <row r="825" ht="15.75" customHeight="1" spans="1:2">
      <c r="A825" s="59"/>
      <c r="B825" s="59"/>
    </row>
    <row r="826" ht="15.75" customHeight="1" spans="1:2">
      <c r="A826" s="59"/>
      <c r="B826" s="59"/>
    </row>
    <row r="827" ht="15.75" customHeight="1" spans="1:2">
      <c r="A827" s="59"/>
      <c r="B827" s="59"/>
    </row>
    <row r="828" ht="15.75" customHeight="1" spans="1:2">
      <c r="A828" s="59"/>
      <c r="B828" s="59"/>
    </row>
    <row r="829" ht="15.75" customHeight="1" spans="1:2">
      <c r="A829" s="59"/>
      <c r="B829" s="59"/>
    </row>
    <row r="830" ht="15.75" customHeight="1" spans="1:2">
      <c r="A830" s="59"/>
      <c r="B830" s="59"/>
    </row>
    <row r="831" ht="15.75" customHeight="1" spans="1:2">
      <c r="A831" s="59"/>
      <c r="B831" s="59"/>
    </row>
    <row r="832" ht="15.75" customHeight="1" spans="1:2">
      <c r="A832" s="59"/>
      <c r="B832" s="59"/>
    </row>
    <row r="833" ht="15.75" customHeight="1" spans="1:2">
      <c r="A833" s="59"/>
      <c r="B833" s="59"/>
    </row>
    <row r="834" ht="15.75" customHeight="1" spans="1:2">
      <c r="A834" s="59"/>
      <c r="B834" s="59"/>
    </row>
    <row r="835" ht="15.75" customHeight="1" spans="1:2">
      <c r="A835" s="59"/>
      <c r="B835" s="59"/>
    </row>
    <row r="836" ht="15.75" customHeight="1" spans="1:2">
      <c r="A836" s="59"/>
      <c r="B836" s="59"/>
    </row>
    <row r="837" ht="15.75" customHeight="1" spans="1:2">
      <c r="A837" s="59"/>
      <c r="B837" s="59"/>
    </row>
    <row r="838" ht="15.75" customHeight="1" spans="1:2">
      <c r="A838" s="59"/>
      <c r="B838" s="59"/>
    </row>
    <row r="839" ht="15.75" customHeight="1" spans="1:2">
      <c r="A839" s="59"/>
      <c r="B839" s="59"/>
    </row>
    <row r="840" ht="15.75" customHeight="1" spans="1:2">
      <c r="A840" s="59"/>
      <c r="B840" s="59"/>
    </row>
    <row r="841" ht="15.75" customHeight="1" spans="1:2">
      <c r="A841" s="59"/>
      <c r="B841" s="59"/>
    </row>
    <row r="842" ht="15.75" customHeight="1" spans="1:2">
      <c r="A842" s="59"/>
      <c r="B842" s="59"/>
    </row>
    <row r="843" ht="15.75" customHeight="1" spans="1:2">
      <c r="A843" s="59"/>
      <c r="B843" s="59"/>
    </row>
    <row r="844" ht="15.75" customHeight="1" spans="1:2">
      <c r="A844" s="59"/>
      <c r="B844" s="59"/>
    </row>
    <row r="845" ht="15.75" customHeight="1" spans="1:2">
      <c r="A845" s="59"/>
      <c r="B845" s="59"/>
    </row>
    <row r="846" ht="15.75" customHeight="1" spans="1:2">
      <c r="A846" s="59"/>
      <c r="B846" s="59"/>
    </row>
    <row r="847" ht="15.75" customHeight="1" spans="1:2">
      <c r="A847" s="59"/>
      <c r="B847" s="59"/>
    </row>
    <row r="848" ht="15.75" customHeight="1" spans="1:2">
      <c r="A848" s="59"/>
      <c r="B848" s="59"/>
    </row>
    <row r="849" ht="15.75" customHeight="1" spans="1:2">
      <c r="A849" s="59"/>
      <c r="B849" s="59"/>
    </row>
    <row r="850" ht="15.75" customHeight="1" spans="1:2">
      <c r="A850" s="59"/>
      <c r="B850" s="59"/>
    </row>
    <row r="851" ht="15.75" customHeight="1" spans="1:2">
      <c r="A851" s="59"/>
      <c r="B851" s="59"/>
    </row>
    <row r="852" ht="15.75" customHeight="1" spans="1:2">
      <c r="A852" s="59"/>
      <c r="B852" s="59"/>
    </row>
    <row r="853" ht="15.75" customHeight="1" spans="1:2">
      <c r="A853" s="59"/>
      <c r="B853" s="59"/>
    </row>
    <row r="854" ht="15.75" customHeight="1" spans="1:2">
      <c r="A854" s="59"/>
      <c r="B854" s="59"/>
    </row>
    <row r="855" ht="15.75" customHeight="1" spans="1:2">
      <c r="A855" s="59"/>
      <c r="B855" s="59"/>
    </row>
    <row r="856" ht="15.75" customHeight="1" spans="1:2">
      <c r="A856" s="59"/>
      <c r="B856" s="59"/>
    </row>
    <row r="857" ht="15.75" customHeight="1" spans="1:2">
      <c r="A857" s="59"/>
      <c r="B857" s="59"/>
    </row>
    <row r="858" ht="15.75" customHeight="1" spans="1:2">
      <c r="A858" s="59"/>
      <c r="B858" s="59"/>
    </row>
    <row r="859" ht="15.75" customHeight="1" spans="1:2">
      <c r="A859" s="59"/>
      <c r="B859" s="59"/>
    </row>
    <row r="860" ht="15.75" customHeight="1" spans="1:2">
      <c r="A860" s="59"/>
      <c r="B860" s="59"/>
    </row>
    <row r="861" ht="15.75" customHeight="1" spans="1:2">
      <c r="A861" s="59"/>
      <c r="B861" s="59"/>
    </row>
    <row r="862" ht="15.75" customHeight="1" spans="1:2">
      <c r="A862" s="59"/>
      <c r="B862" s="59"/>
    </row>
    <row r="863" ht="15.75" customHeight="1" spans="1:2">
      <c r="A863" s="59"/>
      <c r="B863" s="59"/>
    </row>
    <row r="864" ht="15.75" customHeight="1" spans="1:2">
      <c r="A864" s="59"/>
      <c r="B864" s="59"/>
    </row>
    <row r="865" ht="15.75" customHeight="1" spans="1:2">
      <c r="A865" s="59"/>
      <c r="B865" s="59"/>
    </row>
    <row r="866" ht="15.75" customHeight="1" spans="1:2">
      <c r="A866" s="59"/>
      <c r="B866" s="59"/>
    </row>
    <row r="867" ht="15.75" customHeight="1" spans="1:2">
      <c r="A867" s="59"/>
      <c r="B867" s="59"/>
    </row>
    <row r="868" ht="15.75" customHeight="1" spans="1:2">
      <c r="A868" s="59"/>
      <c r="B868" s="59"/>
    </row>
    <row r="869" ht="15.75" customHeight="1" spans="1:2">
      <c r="A869" s="59"/>
      <c r="B869" s="59"/>
    </row>
    <row r="870" ht="15.75" customHeight="1" spans="1:2">
      <c r="A870" s="59"/>
      <c r="B870" s="59"/>
    </row>
    <row r="871" ht="15.75" customHeight="1" spans="1:2">
      <c r="A871" s="59"/>
      <c r="B871" s="59"/>
    </row>
    <row r="872" ht="15.75" customHeight="1" spans="1:2">
      <c r="A872" s="59"/>
      <c r="B872" s="59"/>
    </row>
    <row r="873" ht="15.75" customHeight="1" spans="1:2">
      <c r="A873" s="59"/>
      <c r="B873" s="59"/>
    </row>
    <row r="874" ht="15.75" customHeight="1" spans="1:2">
      <c r="A874" s="59"/>
      <c r="B874" s="59"/>
    </row>
    <row r="875" ht="15.75" customHeight="1" spans="1:2">
      <c r="A875" s="59"/>
      <c r="B875" s="59"/>
    </row>
    <row r="876" ht="15.75" customHeight="1" spans="1:2">
      <c r="A876" s="59"/>
      <c r="B876" s="59"/>
    </row>
    <row r="877" ht="15.75" customHeight="1" spans="1:2">
      <c r="A877" s="59"/>
      <c r="B877" s="59"/>
    </row>
    <row r="878" ht="15.75" customHeight="1" spans="1:2">
      <c r="A878" s="59"/>
      <c r="B878" s="59"/>
    </row>
    <row r="879" ht="15.75" customHeight="1" spans="1:2">
      <c r="A879" s="59"/>
      <c r="B879" s="59"/>
    </row>
    <row r="880" ht="15.75" customHeight="1" spans="1:2">
      <c r="A880" s="59"/>
      <c r="B880" s="59"/>
    </row>
    <row r="881" ht="15.75" customHeight="1" spans="1:2">
      <c r="A881" s="59"/>
      <c r="B881" s="59"/>
    </row>
    <row r="882" ht="15.75" customHeight="1" spans="1:2">
      <c r="A882" s="59"/>
      <c r="B882" s="59"/>
    </row>
    <row r="883" ht="15.75" customHeight="1" spans="1:2">
      <c r="A883" s="59"/>
      <c r="B883" s="59"/>
    </row>
    <row r="884" ht="15.75" customHeight="1" spans="1:2">
      <c r="A884" s="59"/>
      <c r="B884" s="59"/>
    </row>
    <row r="885" ht="15.75" customHeight="1" spans="1:2">
      <c r="A885" s="59"/>
      <c r="B885" s="59"/>
    </row>
    <row r="886" ht="15.75" customHeight="1" spans="1:2">
      <c r="A886" s="59"/>
      <c r="B886" s="59"/>
    </row>
    <row r="887" ht="15.75" customHeight="1" spans="1:2">
      <c r="A887" s="59"/>
      <c r="B887" s="59"/>
    </row>
    <row r="888" ht="15.75" customHeight="1" spans="1:2">
      <c r="A888" s="59"/>
      <c r="B888" s="59"/>
    </row>
    <row r="889" ht="15.75" customHeight="1" spans="1:2">
      <c r="A889" s="59"/>
      <c r="B889" s="59"/>
    </row>
    <row r="890" ht="15.75" customHeight="1" spans="1:2">
      <c r="A890" s="59"/>
      <c r="B890" s="59"/>
    </row>
    <row r="891" ht="15.75" customHeight="1" spans="1:2">
      <c r="A891" s="59"/>
      <c r="B891" s="59"/>
    </row>
    <row r="892" ht="15.75" customHeight="1" spans="1:2">
      <c r="A892" s="59"/>
      <c r="B892" s="59"/>
    </row>
    <row r="893" ht="15.75" customHeight="1" spans="1:2">
      <c r="A893" s="59"/>
      <c r="B893" s="59"/>
    </row>
    <row r="894" ht="15.75" customHeight="1" spans="1:2">
      <c r="A894" s="59"/>
      <c r="B894" s="59"/>
    </row>
    <row r="895" ht="15.75" customHeight="1" spans="1:2">
      <c r="A895" s="59"/>
      <c r="B895" s="59"/>
    </row>
    <row r="896" ht="15.75" customHeight="1" spans="1:2">
      <c r="A896" s="59"/>
      <c r="B896" s="59"/>
    </row>
    <row r="897" ht="15.75" customHeight="1" spans="1:2">
      <c r="A897" s="59"/>
      <c r="B897" s="59"/>
    </row>
    <row r="898" ht="15.75" customHeight="1" spans="1:2">
      <c r="A898" s="59"/>
      <c r="B898" s="59"/>
    </row>
    <row r="899" ht="15.75" customHeight="1" spans="1:2">
      <c r="A899" s="59"/>
      <c r="B899" s="59"/>
    </row>
    <row r="900" ht="15.75" customHeight="1" spans="1:2">
      <c r="A900" s="59"/>
      <c r="B900" s="59"/>
    </row>
    <row r="901" ht="15.75" customHeight="1" spans="1:2">
      <c r="A901" s="59"/>
      <c r="B901" s="59"/>
    </row>
    <row r="902" ht="15.75" customHeight="1" spans="1:2">
      <c r="A902" s="59"/>
      <c r="B902" s="59"/>
    </row>
    <row r="903" ht="15.75" customHeight="1" spans="1:2">
      <c r="A903" s="59"/>
      <c r="B903" s="59"/>
    </row>
    <row r="904" ht="15.75" customHeight="1" spans="1:2">
      <c r="A904" s="59"/>
      <c r="B904" s="59"/>
    </row>
    <row r="905" ht="15.75" customHeight="1" spans="1:2">
      <c r="A905" s="59"/>
      <c r="B905" s="59"/>
    </row>
    <row r="906" ht="15.75" customHeight="1" spans="1:2">
      <c r="A906" s="59"/>
      <c r="B906" s="59"/>
    </row>
    <row r="907" ht="15.75" customHeight="1" spans="1:2">
      <c r="A907" s="59"/>
      <c r="B907" s="59"/>
    </row>
    <row r="908" ht="15.75" customHeight="1" spans="1:2">
      <c r="A908" s="59"/>
      <c r="B908" s="59"/>
    </row>
    <row r="909" ht="15.75" customHeight="1" spans="1:2">
      <c r="A909" s="59"/>
      <c r="B909" s="59"/>
    </row>
    <row r="910" ht="15.75" customHeight="1" spans="1:2">
      <c r="A910" s="59"/>
      <c r="B910" s="59"/>
    </row>
    <row r="911" ht="15.75" customHeight="1" spans="1:2">
      <c r="A911" s="59"/>
      <c r="B911" s="59"/>
    </row>
    <row r="912" ht="15.75" customHeight="1" spans="1:2">
      <c r="A912" s="59"/>
      <c r="B912" s="59"/>
    </row>
    <row r="913" ht="15.75" customHeight="1" spans="1:2">
      <c r="A913" s="59"/>
      <c r="B913" s="59"/>
    </row>
    <row r="914" ht="15.75" customHeight="1" spans="1:2">
      <c r="A914" s="59"/>
      <c r="B914" s="59"/>
    </row>
    <row r="915" ht="15.75" customHeight="1" spans="1:2">
      <c r="A915" s="59"/>
      <c r="B915" s="59"/>
    </row>
    <row r="916" ht="15.75" customHeight="1" spans="1:2">
      <c r="A916" s="59"/>
      <c r="B916" s="59"/>
    </row>
    <row r="917" ht="15.75" customHeight="1" spans="1:2">
      <c r="A917" s="59"/>
      <c r="B917" s="59"/>
    </row>
    <row r="918" ht="15.75" customHeight="1" spans="1:2">
      <c r="A918" s="59"/>
      <c r="B918" s="59"/>
    </row>
    <row r="919" ht="15.75" customHeight="1" spans="1:2">
      <c r="A919" s="59"/>
      <c r="B919" s="59"/>
    </row>
    <row r="920" ht="15.75" customHeight="1" spans="1:2">
      <c r="A920" s="59"/>
      <c r="B920" s="59"/>
    </row>
    <row r="921" ht="15.75" customHeight="1" spans="1:2">
      <c r="A921" s="59"/>
      <c r="B921" s="59"/>
    </row>
    <row r="922" ht="15.75" customHeight="1" spans="1:2">
      <c r="A922" s="59"/>
      <c r="B922" s="59"/>
    </row>
    <row r="923" ht="15.75" customHeight="1" spans="1:2">
      <c r="A923" s="59"/>
      <c r="B923" s="59"/>
    </row>
    <row r="924" ht="15.75" customHeight="1" spans="1:2">
      <c r="A924" s="59"/>
      <c r="B924" s="59"/>
    </row>
    <row r="925" ht="15.75" customHeight="1" spans="1:2">
      <c r="A925" s="59"/>
      <c r="B925" s="59"/>
    </row>
    <row r="926" ht="15.75" customHeight="1" spans="1:2">
      <c r="A926" s="59"/>
      <c r="B926" s="59"/>
    </row>
    <row r="927" ht="15.75" customHeight="1" spans="1:2">
      <c r="A927" s="59"/>
      <c r="B927" s="59"/>
    </row>
    <row r="928" ht="15.75" customHeight="1" spans="1:2">
      <c r="A928" s="59"/>
      <c r="B928" s="59"/>
    </row>
    <row r="929" ht="15.75" customHeight="1" spans="1:2">
      <c r="A929" s="59"/>
      <c r="B929" s="59"/>
    </row>
    <row r="930" ht="15.75" customHeight="1" spans="1:2">
      <c r="A930" s="59"/>
      <c r="B930" s="59"/>
    </row>
    <row r="931" ht="15.75" customHeight="1" spans="1:2">
      <c r="A931" s="59"/>
      <c r="B931" s="59"/>
    </row>
    <row r="932" ht="15.75" customHeight="1" spans="1:2">
      <c r="A932" s="59"/>
      <c r="B932" s="59"/>
    </row>
    <row r="933" ht="15.75" customHeight="1" spans="1:2">
      <c r="A933" s="59"/>
      <c r="B933" s="59"/>
    </row>
    <row r="934" ht="15.75" customHeight="1" spans="1:2">
      <c r="A934" s="59"/>
      <c r="B934" s="59"/>
    </row>
    <row r="935" ht="15.75" customHeight="1" spans="1:2">
      <c r="A935" s="59"/>
      <c r="B935" s="59"/>
    </row>
    <row r="936" ht="15.75" customHeight="1" spans="1:2">
      <c r="A936" s="59"/>
      <c r="B936" s="59"/>
    </row>
    <row r="937" ht="15.75" customHeight="1" spans="1:2">
      <c r="A937" s="59"/>
      <c r="B937" s="59"/>
    </row>
    <row r="938" ht="15.75" customHeight="1" spans="1:2">
      <c r="A938" s="59"/>
      <c r="B938" s="59"/>
    </row>
    <row r="939" ht="15.75" customHeight="1" spans="1:2">
      <c r="A939" s="59"/>
      <c r="B939" s="59"/>
    </row>
    <row r="940" ht="15.75" customHeight="1" spans="1:2">
      <c r="A940" s="59"/>
      <c r="B940" s="59"/>
    </row>
    <row r="941" ht="15.75" customHeight="1" spans="1:2">
      <c r="A941" s="59"/>
      <c r="B941" s="59"/>
    </row>
    <row r="942" ht="15.75" customHeight="1" spans="1:2">
      <c r="A942" s="59"/>
      <c r="B942" s="59"/>
    </row>
    <row r="943" ht="15.75" customHeight="1" spans="1:2">
      <c r="A943" s="59"/>
      <c r="B943" s="59"/>
    </row>
    <row r="944" ht="15.75" customHeight="1" spans="1:2">
      <c r="A944" s="59"/>
      <c r="B944" s="59"/>
    </row>
    <row r="945" ht="15.75" customHeight="1" spans="1:2">
      <c r="A945" s="59"/>
      <c r="B945" s="59"/>
    </row>
    <row r="946" ht="15.75" customHeight="1" spans="1:2">
      <c r="A946" s="59"/>
      <c r="B946" s="59"/>
    </row>
    <row r="947" ht="15.75" customHeight="1" spans="1:2">
      <c r="A947" s="59"/>
      <c r="B947" s="59"/>
    </row>
    <row r="948" ht="15.75" customHeight="1" spans="1:2">
      <c r="A948" s="59"/>
      <c r="B948" s="59"/>
    </row>
    <row r="949" ht="15.75" customHeight="1" spans="1:2">
      <c r="A949" s="59"/>
      <c r="B949" s="59"/>
    </row>
    <row r="950" ht="15.75" customHeight="1" spans="1:2">
      <c r="A950" s="59"/>
      <c r="B950" s="59"/>
    </row>
    <row r="951" ht="15.75" customHeight="1" spans="1:2">
      <c r="A951" s="59"/>
      <c r="B951" s="59"/>
    </row>
    <row r="952" ht="15.75" customHeight="1" spans="1:2">
      <c r="A952" s="59"/>
      <c r="B952" s="59"/>
    </row>
    <row r="953" ht="15.75" customHeight="1" spans="1:2">
      <c r="A953" s="59"/>
      <c r="B953" s="59"/>
    </row>
    <row r="954" ht="15.75" customHeight="1" spans="1:2">
      <c r="A954" s="59"/>
      <c r="B954" s="59"/>
    </row>
    <row r="955" ht="15.75" customHeight="1" spans="1:2">
      <c r="A955" s="59"/>
      <c r="B955" s="59"/>
    </row>
    <row r="956" ht="15.75" customHeight="1" spans="1:2">
      <c r="A956" s="59"/>
      <c r="B956" s="59"/>
    </row>
    <row r="957" ht="15.75" customHeight="1" spans="1:2">
      <c r="A957" s="59"/>
      <c r="B957" s="59"/>
    </row>
    <row r="958" ht="15.75" customHeight="1" spans="1:2">
      <c r="A958" s="59"/>
      <c r="B958" s="59"/>
    </row>
    <row r="959" ht="15.75" customHeight="1" spans="1:2">
      <c r="A959" s="59"/>
      <c r="B959" s="59"/>
    </row>
    <row r="960" ht="15.75" customHeight="1" spans="1:2">
      <c r="A960" s="59"/>
      <c r="B960" s="59"/>
    </row>
    <row r="961" ht="15.75" customHeight="1" spans="1:2">
      <c r="A961" s="59"/>
      <c r="B961" s="59"/>
    </row>
    <row r="962" ht="15.75" customHeight="1" spans="1:2">
      <c r="A962" s="59"/>
      <c r="B962" s="59"/>
    </row>
    <row r="963" ht="15.75" customHeight="1" spans="1:2">
      <c r="A963" s="59"/>
      <c r="B963" s="59"/>
    </row>
    <row r="964" ht="15.75" customHeight="1" spans="1:2">
      <c r="A964" s="59"/>
      <c r="B964" s="59"/>
    </row>
    <row r="965" ht="15.75" customHeight="1" spans="1:2">
      <c r="A965" s="59"/>
      <c r="B965" s="59"/>
    </row>
    <row r="966" ht="15.75" customHeight="1" spans="1:2">
      <c r="A966" s="59"/>
      <c r="B966" s="59"/>
    </row>
    <row r="967" ht="15.75" customHeight="1" spans="1:2">
      <c r="A967" s="59"/>
      <c r="B967" s="59"/>
    </row>
    <row r="968" ht="15.75" customHeight="1" spans="1:2">
      <c r="A968" s="59"/>
      <c r="B968" s="59"/>
    </row>
    <row r="969" ht="15.75" customHeight="1" spans="1:2">
      <c r="A969" s="59"/>
      <c r="B969" s="59"/>
    </row>
    <row r="970" ht="15.75" customHeight="1" spans="1:2">
      <c r="A970" s="59"/>
      <c r="B970" s="59"/>
    </row>
    <row r="971" ht="15.75" customHeight="1" spans="1:2">
      <c r="A971" s="59"/>
      <c r="B971" s="59"/>
    </row>
    <row r="972" ht="15.75" customHeight="1" spans="1:2">
      <c r="A972" s="59"/>
      <c r="B972" s="59"/>
    </row>
    <row r="973" ht="15.75" customHeight="1" spans="1:2">
      <c r="A973" s="59"/>
      <c r="B973" s="59"/>
    </row>
    <row r="974" ht="15.75" customHeight="1" spans="1:2">
      <c r="A974" s="59"/>
      <c r="B974" s="59"/>
    </row>
    <row r="975" ht="15.75" customHeight="1" spans="1:2">
      <c r="A975" s="59"/>
      <c r="B975" s="59"/>
    </row>
    <row r="976" ht="15.75" customHeight="1" spans="1:2">
      <c r="A976" s="59"/>
      <c r="B976" s="59"/>
    </row>
    <row r="977" ht="15.75" customHeight="1" spans="1:2">
      <c r="A977" s="59"/>
      <c r="B977" s="59"/>
    </row>
    <row r="978" ht="15.75" customHeight="1" spans="1:2">
      <c r="A978" s="59"/>
      <c r="B978" s="59"/>
    </row>
    <row r="979" ht="15.75" customHeight="1" spans="1:2">
      <c r="A979" s="59"/>
      <c r="B979" s="59"/>
    </row>
    <row r="980" ht="15.75" customHeight="1" spans="1:2">
      <c r="A980" s="59"/>
      <c r="B980" s="59"/>
    </row>
    <row r="981" ht="15.75" customHeight="1" spans="1:2">
      <c r="A981" s="59"/>
      <c r="B981" s="59"/>
    </row>
    <row r="982" ht="15.75" customHeight="1" spans="1:2">
      <c r="A982" s="59"/>
      <c r="B982" s="59"/>
    </row>
    <row r="983" ht="15.75" customHeight="1" spans="1:2">
      <c r="A983" s="59"/>
      <c r="B983" s="59"/>
    </row>
    <row r="984" ht="15.75" customHeight="1" spans="1:2">
      <c r="A984" s="59"/>
      <c r="B984" s="59"/>
    </row>
    <row r="985" ht="15.75" customHeight="1" spans="1:2">
      <c r="A985" s="59"/>
      <c r="B985" s="59"/>
    </row>
    <row r="986" ht="15.75" customHeight="1" spans="1:2">
      <c r="A986" s="59"/>
      <c r="B986" s="59"/>
    </row>
    <row r="987" ht="15.75" customHeight="1" spans="1:2">
      <c r="A987" s="59"/>
      <c r="B987" s="59"/>
    </row>
    <row r="988" ht="15.75" customHeight="1" spans="1:2">
      <c r="A988" s="59"/>
      <c r="B988" s="59"/>
    </row>
    <row r="989" ht="15.75" customHeight="1" spans="1:2">
      <c r="A989" s="59"/>
      <c r="B989" s="59"/>
    </row>
    <row r="990" ht="15.75" customHeight="1" spans="1:2">
      <c r="A990" s="59"/>
      <c r="B990" s="59"/>
    </row>
    <row r="991" ht="15.75" customHeight="1" spans="1:2">
      <c r="A991" s="59"/>
      <c r="B991" s="59"/>
    </row>
    <row r="992" ht="15.75" customHeight="1" spans="1:2">
      <c r="A992" s="59"/>
      <c r="B992" s="59"/>
    </row>
    <row r="993" ht="15.75" customHeight="1" spans="1:2">
      <c r="A993" s="59"/>
      <c r="B993" s="59"/>
    </row>
    <row r="994" ht="15.75" customHeight="1" spans="1:2">
      <c r="A994" s="59"/>
      <c r="B994" s="59"/>
    </row>
    <row r="995" ht="15.75" customHeight="1" spans="1:2">
      <c r="A995" s="59"/>
      <c r="B995" s="59"/>
    </row>
    <row r="996" ht="15.75" customHeight="1" spans="1:2">
      <c r="A996" s="59"/>
      <c r="B996" s="59"/>
    </row>
    <row r="997" ht="15.75" customHeight="1" spans="1:2">
      <c r="A997" s="59"/>
      <c r="B997" s="59"/>
    </row>
    <row r="998" ht="15.75" customHeight="1" spans="1:2">
      <c r="A998" s="59"/>
      <c r="B998" s="59"/>
    </row>
    <row r="999" ht="15.75" customHeight="1" spans="1:2">
      <c r="A999" s="59"/>
      <c r="B999" s="59"/>
    </row>
    <row r="1000" ht="15.75" customHeight="1" spans="1:2">
      <c r="A1000" s="59"/>
      <c r="B1000" s="59"/>
    </row>
  </sheetData>
  <sheetProtection password="CED0" sheet="1" objects="1" scenarios="1"/>
  <mergeCells count="11">
    <mergeCell ref="C5:J5"/>
    <mergeCell ref="C6:J6"/>
    <mergeCell ref="C7:J7"/>
    <mergeCell ref="C8:G8"/>
    <mergeCell ref="D9:E9"/>
    <mergeCell ref="D10:E10"/>
    <mergeCell ref="D11:E11"/>
    <mergeCell ref="D12:E12"/>
    <mergeCell ref="D13:E13"/>
    <mergeCell ref="C14:E14"/>
    <mergeCell ref="G32:J32"/>
  </mergeCells>
  <pageMargins left="0.7" right="0.7" top="0.75" bottom="0.75" header="0" footer="0"/>
  <pageSetup paperSize="9"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C2:L949"/>
  <sheetViews>
    <sheetView showGridLines="0" showRowColHeaders="0" workbookViewId="0">
      <selection activeCell="A1" sqref="A1"/>
    </sheetView>
  </sheetViews>
  <sheetFormatPr defaultColWidth="12.5454545454545" defaultRowHeight="15" customHeight="1"/>
  <cols>
    <col min="1" max="1" width="34" style="1" customWidth="1"/>
    <col min="2" max="2" width="3" style="1" customWidth="1"/>
    <col min="3" max="3" width="3.09090909090909" style="1" customWidth="1"/>
    <col min="4" max="7" width="9" style="1" customWidth="1"/>
    <col min="8" max="8" width="15.0909090909091" style="1" customWidth="1"/>
    <col min="9" max="9" width="9" style="1" customWidth="1"/>
    <col min="10" max="10" width="8.36363636363636" style="1" customWidth="1"/>
    <col min="11" max="11" width="12.7272727272727" style="1" customWidth="1"/>
    <col min="12" max="12" width="3.81818181818182" style="1" customWidth="1"/>
    <col min="13" max="16384" width="12.5454545454545" style="1"/>
  </cols>
  <sheetData>
    <row r="2" ht="14" spans="3:12">
      <c r="C2" s="774"/>
      <c r="D2" s="775"/>
      <c r="E2" s="775"/>
      <c r="F2" s="775"/>
      <c r="G2" s="775"/>
      <c r="H2" s="775"/>
      <c r="I2" s="775"/>
      <c r="J2" s="775"/>
      <c r="K2" s="775"/>
      <c r="L2" s="786"/>
    </row>
    <row r="3" ht="14" spans="3:12">
      <c r="C3" s="776"/>
      <c r="L3" s="787"/>
    </row>
    <row r="4" ht="14" spans="3:12">
      <c r="C4" s="776"/>
      <c r="L4" s="787"/>
    </row>
    <row r="5" ht="14" spans="3:12">
      <c r="C5" s="776"/>
      <c r="L5" s="787"/>
    </row>
    <row r="6" ht="14" spans="3:12">
      <c r="C6" s="776"/>
      <c r="L6" s="787"/>
    </row>
    <row r="7" ht="14" spans="3:12">
      <c r="C7" s="776"/>
      <c r="L7" s="787"/>
    </row>
    <row r="8" ht="18" spans="3:12">
      <c r="C8" s="776"/>
      <c r="D8" s="777" t="s">
        <v>36</v>
      </c>
      <c r="E8" s="777"/>
      <c r="F8" s="777"/>
      <c r="G8" s="777"/>
      <c r="H8" s="777"/>
      <c r="I8" s="777"/>
      <c r="J8" s="777"/>
      <c r="K8" s="777"/>
      <c r="L8" s="788"/>
    </row>
    <row r="9" ht="18" spans="3:12">
      <c r="C9" s="776"/>
      <c r="D9" s="777" t="s">
        <v>37</v>
      </c>
      <c r="E9" s="777"/>
      <c r="F9" s="777"/>
      <c r="G9" s="777"/>
      <c r="H9" s="777"/>
      <c r="I9" s="777"/>
      <c r="J9" s="777"/>
      <c r="K9" s="777"/>
      <c r="L9" s="788"/>
    </row>
    <row r="10" ht="14" spans="3:12">
      <c r="C10" s="776"/>
      <c r="L10" s="787"/>
    </row>
    <row r="11" ht="14" spans="3:12">
      <c r="C11" s="776"/>
      <c r="D11" s="778"/>
      <c r="E11" s="779"/>
      <c r="F11" s="779"/>
      <c r="G11" s="779"/>
      <c r="H11" s="779"/>
      <c r="I11" s="779"/>
      <c r="J11" s="779"/>
      <c r="K11" s="789"/>
      <c r="L11" s="787"/>
    </row>
    <row r="12" ht="14" spans="3:12">
      <c r="C12" s="776"/>
      <c r="D12" s="780"/>
      <c r="E12" s="781"/>
      <c r="F12" s="781"/>
      <c r="G12" s="781"/>
      <c r="H12" s="781"/>
      <c r="I12" s="781"/>
      <c r="J12" s="781"/>
      <c r="K12" s="790"/>
      <c r="L12" s="787"/>
    </row>
    <row r="13" ht="14" spans="3:12">
      <c r="C13" s="776"/>
      <c r="D13" s="780"/>
      <c r="E13" s="781"/>
      <c r="F13" s="781"/>
      <c r="G13" s="781"/>
      <c r="H13" s="781"/>
      <c r="I13" s="781"/>
      <c r="J13" s="781"/>
      <c r="K13" s="790"/>
      <c r="L13" s="787"/>
    </row>
    <row r="14" ht="14" spans="3:12">
      <c r="C14" s="776"/>
      <c r="D14" s="780"/>
      <c r="E14" s="781"/>
      <c r="F14" s="781"/>
      <c r="G14" s="781"/>
      <c r="H14" s="781"/>
      <c r="I14" s="781"/>
      <c r="J14" s="781"/>
      <c r="K14" s="790"/>
      <c r="L14" s="787"/>
    </row>
    <row r="15" ht="14" spans="3:12">
      <c r="C15" s="776"/>
      <c r="D15" s="780"/>
      <c r="E15" s="781"/>
      <c r="F15" s="781"/>
      <c r="G15" s="781"/>
      <c r="H15" s="781"/>
      <c r="I15" s="781"/>
      <c r="J15" s="781"/>
      <c r="K15" s="790"/>
      <c r="L15" s="787"/>
    </row>
    <row r="16" ht="14" spans="3:12">
      <c r="C16" s="776"/>
      <c r="D16" s="780"/>
      <c r="E16" s="781"/>
      <c r="F16" s="781"/>
      <c r="G16" s="781"/>
      <c r="H16" s="781"/>
      <c r="I16" s="781"/>
      <c r="J16" s="781"/>
      <c r="K16" s="790"/>
      <c r="L16" s="787"/>
    </row>
    <row r="17" ht="14" spans="3:12">
      <c r="C17" s="776"/>
      <c r="D17" s="780"/>
      <c r="E17" s="781"/>
      <c r="F17" s="781"/>
      <c r="G17" s="781"/>
      <c r="H17" s="781"/>
      <c r="I17" s="781"/>
      <c r="J17" s="781"/>
      <c r="K17" s="790"/>
      <c r="L17" s="787"/>
    </row>
    <row r="18" ht="14" spans="3:12">
      <c r="C18" s="776"/>
      <c r="D18" s="780"/>
      <c r="E18" s="781"/>
      <c r="F18" s="781"/>
      <c r="G18" s="781"/>
      <c r="H18" s="781"/>
      <c r="I18" s="781"/>
      <c r="J18" s="781"/>
      <c r="K18" s="790"/>
      <c r="L18" s="787"/>
    </row>
    <row r="19" ht="14" spans="3:12">
      <c r="C19" s="776"/>
      <c r="D19" s="780"/>
      <c r="E19" s="781"/>
      <c r="F19" s="781"/>
      <c r="G19" s="781"/>
      <c r="H19" s="781"/>
      <c r="I19" s="781"/>
      <c r="J19" s="781"/>
      <c r="K19" s="790"/>
      <c r="L19" s="787"/>
    </row>
    <row r="20" ht="14" spans="3:12">
      <c r="C20" s="776"/>
      <c r="D20" s="780"/>
      <c r="E20" s="781"/>
      <c r="F20" s="781"/>
      <c r="G20" s="781"/>
      <c r="H20" s="781"/>
      <c r="I20" s="781"/>
      <c r="J20" s="781"/>
      <c r="K20" s="790"/>
      <c r="L20" s="787"/>
    </row>
    <row r="21" ht="15.75" customHeight="1" spans="3:12">
      <c r="C21" s="776"/>
      <c r="D21" s="780"/>
      <c r="E21" s="781"/>
      <c r="F21" s="781"/>
      <c r="G21" s="781"/>
      <c r="H21" s="781"/>
      <c r="I21" s="781"/>
      <c r="J21" s="781"/>
      <c r="K21" s="790"/>
      <c r="L21" s="787"/>
    </row>
    <row r="22" ht="15.75" customHeight="1" spans="3:12">
      <c r="C22" s="776"/>
      <c r="D22" s="780"/>
      <c r="E22" s="781"/>
      <c r="F22" s="781"/>
      <c r="G22" s="781"/>
      <c r="H22" s="781"/>
      <c r="I22" s="781"/>
      <c r="J22" s="781"/>
      <c r="K22" s="790"/>
      <c r="L22" s="787"/>
    </row>
    <row r="23" ht="15.75" customHeight="1" spans="3:12">
      <c r="C23" s="776"/>
      <c r="D23" s="780"/>
      <c r="E23" s="781"/>
      <c r="F23" s="781"/>
      <c r="G23" s="781"/>
      <c r="H23" s="781"/>
      <c r="I23" s="781"/>
      <c r="J23" s="781"/>
      <c r="K23" s="790"/>
      <c r="L23" s="787"/>
    </row>
    <row r="24" ht="15.75" customHeight="1" spans="3:12">
      <c r="C24" s="776"/>
      <c r="D24" s="780"/>
      <c r="E24" s="781"/>
      <c r="F24" s="781"/>
      <c r="G24" s="781"/>
      <c r="H24" s="781"/>
      <c r="I24" s="781"/>
      <c r="J24" s="781"/>
      <c r="K24" s="790"/>
      <c r="L24" s="787"/>
    </row>
    <row r="25" ht="15.75" customHeight="1" spans="3:12">
      <c r="C25" s="776"/>
      <c r="D25" s="780"/>
      <c r="E25" s="781"/>
      <c r="F25" s="781"/>
      <c r="G25" s="781"/>
      <c r="H25" s="781"/>
      <c r="I25" s="781"/>
      <c r="J25" s="781"/>
      <c r="K25" s="790"/>
      <c r="L25" s="787"/>
    </row>
    <row r="26" ht="15.75" customHeight="1" spans="3:12">
      <c r="C26" s="776"/>
      <c r="D26" s="780"/>
      <c r="E26" s="781"/>
      <c r="F26" s="781"/>
      <c r="G26" s="781"/>
      <c r="H26" s="781"/>
      <c r="I26" s="781"/>
      <c r="J26" s="781"/>
      <c r="K26" s="790"/>
      <c r="L26" s="787"/>
    </row>
    <row r="27" ht="15.75" customHeight="1" spans="3:12">
      <c r="C27" s="776"/>
      <c r="D27" s="780"/>
      <c r="E27" s="781"/>
      <c r="F27" s="781"/>
      <c r="G27" s="781"/>
      <c r="H27" s="781"/>
      <c r="I27" s="781"/>
      <c r="J27" s="781"/>
      <c r="K27" s="790"/>
      <c r="L27" s="787"/>
    </row>
    <row r="28" ht="15.75" customHeight="1" spans="3:12">
      <c r="C28" s="776"/>
      <c r="D28" s="780"/>
      <c r="E28" s="781"/>
      <c r="F28" s="781"/>
      <c r="G28" s="781"/>
      <c r="H28" s="781"/>
      <c r="I28" s="781"/>
      <c r="J28" s="781"/>
      <c r="K28" s="790"/>
      <c r="L28" s="787"/>
    </row>
    <row r="29" ht="15.75" customHeight="1" spans="3:12">
      <c r="C29" s="776"/>
      <c r="D29" s="780"/>
      <c r="E29" s="781"/>
      <c r="F29" s="781"/>
      <c r="G29" s="781"/>
      <c r="H29" s="781"/>
      <c r="I29" s="781"/>
      <c r="J29" s="781"/>
      <c r="K29" s="790"/>
      <c r="L29" s="787"/>
    </row>
    <row r="30" ht="15.75" customHeight="1" spans="3:12">
      <c r="C30" s="776"/>
      <c r="D30" s="780"/>
      <c r="E30" s="781"/>
      <c r="F30" s="781"/>
      <c r="G30" s="781"/>
      <c r="H30" s="781"/>
      <c r="I30" s="781"/>
      <c r="J30" s="781"/>
      <c r="K30" s="790"/>
      <c r="L30" s="787"/>
    </row>
    <row r="31" ht="15.75" customHeight="1" spans="3:12">
      <c r="C31" s="776"/>
      <c r="D31" s="780"/>
      <c r="E31" s="781"/>
      <c r="F31" s="781"/>
      <c r="G31" s="781"/>
      <c r="H31" s="781"/>
      <c r="I31" s="781"/>
      <c r="J31" s="781"/>
      <c r="K31" s="790"/>
      <c r="L31" s="787"/>
    </row>
    <row r="32" ht="15.75" customHeight="1" spans="3:12">
      <c r="C32" s="776"/>
      <c r="D32" s="780"/>
      <c r="E32" s="781"/>
      <c r="F32" s="781"/>
      <c r="G32" s="781"/>
      <c r="H32" s="781"/>
      <c r="I32" s="781"/>
      <c r="J32" s="781"/>
      <c r="K32" s="790"/>
      <c r="L32" s="787"/>
    </row>
    <row r="33" ht="15.75" customHeight="1" spans="3:12">
      <c r="C33" s="776"/>
      <c r="D33" s="780"/>
      <c r="E33" s="781"/>
      <c r="F33" s="781"/>
      <c r="G33" s="781"/>
      <c r="H33" s="781"/>
      <c r="I33" s="781"/>
      <c r="J33" s="781"/>
      <c r="K33" s="790"/>
      <c r="L33" s="787"/>
    </row>
    <row r="34" ht="15.75" customHeight="1" spans="3:12">
      <c r="C34" s="776"/>
      <c r="D34" s="780"/>
      <c r="E34" s="781"/>
      <c r="F34" s="781"/>
      <c r="G34" s="781"/>
      <c r="H34" s="781"/>
      <c r="I34" s="781"/>
      <c r="J34" s="781"/>
      <c r="K34" s="790"/>
      <c r="L34" s="787"/>
    </row>
    <row r="35" ht="15.75" customHeight="1" spans="3:12">
      <c r="C35" s="776"/>
      <c r="D35" s="780"/>
      <c r="E35" s="781"/>
      <c r="F35" s="781"/>
      <c r="G35" s="781"/>
      <c r="H35" s="781"/>
      <c r="I35" s="781"/>
      <c r="J35" s="781"/>
      <c r="K35" s="790"/>
      <c r="L35" s="787"/>
    </row>
    <row r="36" ht="15.75" customHeight="1" spans="3:12">
      <c r="C36" s="776"/>
      <c r="D36" s="780"/>
      <c r="E36" s="781"/>
      <c r="F36" s="781"/>
      <c r="G36" s="781"/>
      <c r="H36" s="781"/>
      <c r="I36" s="781"/>
      <c r="J36" s="781"/>
      <c r="K36" s="790"/>
      <c r="L36" s="787"/>
    </row>
    <row r="37" ht="15.75" customHeight="1" spans="3:12">
      <c r="C37" s="776"/>
      <c r="D37" s="780"/>
      <c r="E37" s="781"/>
      <c r="F37" s="781"/>
      <c r="G37" s="781"/>
      <c r="H37" s="781"/>
      <c r="I37" s="781"/>
      <c r="J37" s="781"/>
      <c r="K37" s="790"/>
      <c r="L37" s="787"/>
    </row>
    <row r="38" ht="15.75" customHeight="1" spans="3:12">
      <c r="C38" s="776"/>
      <c r="D38" s="780"/>
      <c r="E38" s="781"/>
      <c r="F38" s="781"/>
      <c r="G38" s="781"/>
      <c r="H38" s="781"/>
      <c r="I38" s="781"/>
      <c r="J38" s="781"/>
      <c r="K38" s="790"/>
      <c r="L38" s="787"/>
    </row>
    <row r="39" ht="15.75" customHeight="1" spans="3:12">
      <c r="C39" s="776"/>
      <c r="D39" s="780"/>
      <c r="E39" s="781"/>
      <c r="F39" s="781"/>
      <c r="G39" s="781"/>
      <c r="H39" s="781"/>
      <c r="I39" s="781"/>
      <c r="J39" s="781"/>
      <c r="K39" s="790"/>
      <c r="L39" s="787"/>
    </row>
    <row r="40" ht="15.75" customHeight="1" spans="3:12">
      <c r="C40" s="776"/>
      <c r="D40" s="780"/>
      <c r="E40" s="781"/>
      <c r="F40" s="781"/>
      <c r="G40" s="781"/>
      <c r="H40" s="781"/>
      <c r="I40" s="781"/>
      <c r="J40" s="781"/>
      <c r="K40" s="790"/>
      <c r="L40" s="787"/>
    </row>
    <row r="41" ht="15.75" customHeight="1" spans="3:12">
      <c r="C41" s="776"/>
      <c r="D41" s="780"/>
      <c r="E41" s="781"/>
      <c r="F41" s="781"/>
      <c r="G41" s="781"/>
      <c r="H41" s="781"/>
      <c r="I41" s="781"/>
      <c r="J41" s="781"/>
      <c r="K41" s="790"/>
      <c r="L41" s="787"/>
    </row>
    <row r="42" ht="15.75" customHeight="1" spans="3:12">
      <c r="C42" s="776"/>
      <c r="D42" s="780"/>
      <c r="E42" s="781"/>
      <c r="F42" s="781"/>
      <c r="G42" s="781"/>
      <c r="H42" s="781"/>
      <c r="I42" s="781"/>
      <c r="J42" s="781"/>
      <c r="K42" s="790"/>
      <c r="L42" s="787"/>
    </row>
    <row r="43" ht="15.75" customHeight="1" spans="3:12">
      <c r="C43" s="776"/>
      <c r="D43" s="780"/>
      <c r="E43" s="781"/>
      <c r="F43" s="781"/>
      <c r="G43" s="781"/>
      <c r="H43" s="781"/>
      <c r="I43" s="781"/>
      <c r="J43" s="781"/>
      <c r="K43" s="790"/>
      <c r="L43" s="787"/>
    </row>
    <row r="44" ht="15.75" customHeight="1" spans="3:12">
      <c r="C44" s="776"/>
      <c r="D44" s="782"/>
      <c r="E44" s="783"/>
      <c r="F44" s="783"/>
      <c r="G44" s="783"/>
      <c r="H44" s="783"/>
      <c r="I44" s="783"/>
      <c r="J44" s="783"/>
      <c r="K44" s="791"/>
      <c r="L44" s="787"/>
    </row>
    <row r="45" ht="15.75" customHeight="1" spans="3:12">
      <c r="C45" s="784"/>
      <c r="D45" s="785"/>
      <c r="E45" s="785"/>
      <c r="F45" s="785"/>
      <c r="G45" s="785"/>
      <c r="H45" s="785"/>
      <c r="I45" s="785"/>
      <c r="J45" s="785"/>
      <c r="K45" s="785"/>
      <c r="L45" s="792"/>
    </row>
    <row r="46" ht="15.75" customHeight="1"/>
    <row r="47" ht="15.75" customHeight="1" spans="9:9">
      <c r="I47" s="793"/>
    </row>
    <row r="48" ht="15.7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sheetProtection password="CED0" sheet="1" objects="1" scenarios="1"/>
  <mergeCells count="37">
    <mergeCell ref="D8:K8"/>
    <mergeCell ref="D9:K9"/>
    <mergeCell ref="D11:K11"/>
    <mergeCell ref="D12:K12"/>
    <mergeCell ref="D13:K13"/>
    <mergeCell ref="D14:K14"/>
    <mergeCell ref="D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 ref="D39:K39"/>
    <mergeCell ref="D40:K40"/>
    <mergeCell ref="D41:K41"/>
    <mergeCell ref="D42:K42"/>
    <mergeCell ref="D43:K43"/>
    <mergeCell ref="D44:K44"/>
    <mergeCell ref="I47:L47"/>
  </mergeCells>
  <pageMargins left="0.78740157480315" right="0.590551181102362" top="0.590551181102362" bottom="0.590551181102362" header="0" footer="0"/>
  <pageSetup paperSize="9" fitToHeight="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00"/>
  <sheetViews>
    <sheetView showGridLines="0" showRowColHeaders="0" workbookViewId="0">
      <selection activeCell="A1" sqref="A1"/>
    </sheetView>
  </sheetViews>
  <sheetFormatPr defaultColWidth="12.5454545454545" defaultRowHeight="15" customHeight="1"/>
  <cols>
    <col min="1" max="1" width="34" customWidth="1"/>
    <col min="2" max="2" width="3" customWidth="1"/>
    <col min="3" max="3" width="4.63636363636364" style="59" customWidth="1"/>
    <col min="4" max="4" width="7.45454545454545" style="59" customWidth="1"/>
    <col min="5" max="5" width="17" style="59" customWidth="1"/>
    <col min="6" max="7" width="12.2727272727273" style="59" customWidth="1"/>
    <col min="8" max="9" width="10" style="59" customWidth="1"/>
    <col min="10" max="10" width="13.0909090909091" style="59" customWidth="1"/>
    <col min="11" max="11" width="9.09090909090909" style="59" customWidth="1"/>
    <col min="12" max="17" width="9.09090909090909" style="59" hidden="1" customWidth="1"/>
    <col min="18" max="27" width="9.09090909090909" style="59" customWidth="1"/>
    <col min="28" max="16384" width="12.5454545454545" style="59"/>
  </cols>
  <sheetData>
    <row r="1" ht="14" spans="1:2">
      <c r="A1" s="59"/>
      <c r="B1" s="59"/>
    </row>
    <row r="2" ht="14" spans="1:6">
      <c r="A2" s="59"/>
      <c r="B2" s="59"/>
      <c r="C2" s="754"/>
      <c r="D2" s="754"/>
      <c r="E2" s="754"/>
      <c r="F2" s="755"/>
    </row>
    <row r="3" ht="14" spans="1:2">
      <c r="A3" s="59"/>
      <c r="B3" s="59"/>
    </row>
    <row r="4" ht="14" spans="1:2">
      <c r="A4" s="59"/>
      <c r="B4" s="59"/>
    </row>
    <row r="5" ht="14" spans="1:3">
      <c r="A5" s="59"/>
      <c r="B5" s="59"/>
      <c r="C5" s="63"/>
    </row>
    <row r="6" ht="18.75" customHeight="1" spans="1:10">
      <c r="A6" s="59"/>
      <c r="B6" s="59"/>
      <c r="C6" s="756" t="s">
        <v>23</v>
      </c>
      <c r="D6" s="757"/>
      <c r="E6" s="757"/>
      <c r="F6" s="757"/>
      <c r="G6" s="757"/>
      <c r="H6" s="757"/>
      <c r="I6" s="757"/>
      <c r="J6" s="757"/>
    </row>
    <row r="7" ht="26.25" customHeight="1" spans="1:10">
      <c r="A7" s="59"/>
      <c r="B7" s="59"/>
      <c r="C7" s="758" t="s">
        <v>6</v>
      </c>
      <c r="D7" s="759"/>
      <c r="E7" s="759"/>
      <c r="F7" s="759"/>
      <c r="G7" s="759"/>
      <c r="H7" s="759"/>
      <c r="I7" s="759"/>
      <c r="J7" s="759"/>
    </row>
    <row r="8" ht="14" spans="1:3">
      <c r="A8" s="59"/>
      <c r="B8" s="59"/>
      <c r="C8" s="63"/>
    </row>
    <row r="9" ht="57" customHeight="1" spans="1:10">
      <c r="A9" s="59"/>
      <c r="B9" s="59"/>
      <c r="C9" s="760" t="s">
        <v>10</v>
      </c>
      <c r="D9" s="761" t="s">
        <v>24</v>
      </c>
      <c r="E9" s="762"/>
      <c r="F9" s="763" t="s">
        <v>25</v>
      </c>
      <c r="G9" s="763" t="s">
        <v>26</v>
      </c>
      <c r="H9" s="763" t="s">
        <v>27</v>
      </c>
      <c r="I9" s="763" t="s">
        <v>28</v>
      </c>
      <c r="J9" s="763" t="s">
        <v>29</v>
      </c>
    </row>
    <row r="10" ht="35" customHeight="1" spans="1:15">
      <c r="A10" s="59"/>
      <c r="B10" s="59"/>
      <c r="C10" s="31">
        <v>1</v>
      </c>
      <c r="D10" s="764" t="s">
        <v>30</v>
      </c>
      <c r="E10" s="765"/>
      <c r="F10" s="766">
        <f>'Skor Asesor 1'!K43</f>
        <v>0</v>
      </c>
      <c r="G10" s="766">
        <f>'Skor Asesor 2'!K43</f>
        <v>0</v>
      </c>
      <c r="H10" s="766">
        <f>SUM($F10:$G10)</f>
        <v>0</v>
      </c>
      <c r="I10" s="766">
        <f>SUM($H10/2)</f>
        <v>0</v>
      </c>
      <c r="J10" s="51" t="str">
        <f>IF($I10&lt;=42,"CUKUP",IF($I10&lt;=84,"BAIK",IF($I10&lt;=126,"BAIK SEKALI",IF($I10&lt;=168,"PARIPURNA","FALSE"))))</f>
        <v>CUKUP</v>
      </c>
      <c r="L10" s="772">
        <v>42</v>
      </c>
      <c r="M10" s="772">
        <v>84</v>
      </c>
      <c r="N10" s="772">
        <v>126</v>
      </c>
      <c r="O10" s="772">
        <v>168</v>
      </c>
    </row>
    <row r="11" ht="35" customHeight="1" spans="1:15">
      <c r="A11" s="59"/>
      <c r="B11" s="59"/>
      <c r="C11" s="31">
        <v>2</v>
      </c>
      <c r="D11" s="764" t="s">
        <v>31</v>
      </c>
      <c r="E11" s="765"/>
      <c r="F11" s="766">
        <f>'Skor Asesor 1'!K93</f>
        <v>0</v>
      </c>
      <c r="G11" s="766">
        <f>'Skor Asesor 2'!K93</f>
        <v>0</v>
      </c>
      <c r="H11" s="766">
        <f>SUM($F11:$G11)</f>
        <v>0</v>
      </c>
      <c r="I11" s="766">
        <f>SUM($H11/2)</f>
        <v>0</v>
      </c>
      <c r="J11" s="51" t="str">
        <f>IF($I11&lt;=42,"CUKUP",IF($I84&lt;=84,"BAIK",IF($I126&lt;=126,"BAIK SEKALI",IF($I11&lt;=168,"PARIPURNA","FALSE"))))</f>
        <v>CUKUP</v>
      </c>
      <c r="L11" s="773">
        <v>42</v>
      </c>
      <c r="M11" s="773">
        <v>84</v>
      </c>
      <c r="N11" s="773">
        <v>126</v>
      </c>
      <c r="O11" s="773">
        <v>168</v>
      </c>
    </row>
    <row r="12" ht="35" customHeight="1" spans="1:15">
      <c r="A12" s="59"/>
      <c r="B12" s="59"/>
      <c r="C12" s="31">
        <v>3</v>
      </c>
      <c r="D12" s="764" t="s">
        <v>32</v>
      </c>
      <c r="E12" s="765"/>
      <c r="F12" s="766">
        <f>'Skor Asesor 1'!K140</f>
        <v>0</v>
      </c>
      <c r="G12" s="766">
        <f>'Skor Asesor 2'!K140</f>
        <v>0</v>
      </c>
      <c r="H12" s="766">
        <f>SUM($F12:$G12)</f>
        <v>0</v>
      </c>
      <c r="I12" s="766">
        <f>SUM($H12/2)</f>
        <v>0</v>
      </c>
      <c r="J12" s="51" t="str">
        <f>IF($I12&lt;=5.1,"CUKUP",IF($I12&lt;=10.2,"BAIK",IF($I12&lt;=15.3,"BAIK SEKALI",IF($I12&lt;=20.4,"PARIPURNA","FALSE"))))</f>
        <v>CUKUP</v>
      </c>
      <c r="L12" s="773">
        <v>5.1</v>
      </c>
      <c r="M12" s="773">
        <v>10.2</v>
      </c>
      <c r="N12" s="773">
        <v>15.3</v>
      </c>
      <c r="O12" s="773">
        <v>20.4</v>
      </c>
    </row>
    <row r="13" ht="46" customHeight="1" spans="1:15">
      <c r="A13" s="59"/>
      <c r="B13" s="59"/>
      <c r="C13" s="31">
        <v>4</v>
      </c>
      <c r="D13" s="764" t="s">
        <v>33</v>
      </c>
      <c r="E13" s="765"/>
      <c r="F13" s="766">
        <f>'Skor Asesor 1'!K188</f>
        <v>0</v>
      </c>
      <c r="G13" s="766">
        <f>'Skor Asesor 2'!K188</f>
        <v>0</v>
      </c>
      <c r="H13" s="766">
        <f t="shared" ref="H13" si="0">SUM($F13:$G13)</f>
        <v>0</v>
      </c>
      <c r="I13" s="766">
        <f>SUM($H13/2)</f>
        <v>0</v>
      </c>
      <c r="J13" s="51" t="str">
        <f>IF($I13&lt;=22.4,"CUKUP",IF($I13&lt;=44.8,"BAIK",IF($I13&lt;=67.2,"BAIK SEKALI",IF($I13&lt;=89.6,"PARIPURNA","FALSE"))))</f>
        <v>CUKUP</v>
      </c>
      <c r="L13" s="773">
        <v>22.4</v>
      </c>
      <c r="M13" s="773">
        <v>44.8</v>
      </c>
      <c r="N13" s="773">
        <v>67.2</v>
      </c>
      <c r="O13" s="773">
        <v>89.6</v>
      </c>
    </row>
    <row r="14" ht="26.25" customHeight="1" spans="1:15">
      <c r="A14" s="59"/>
      <c r="B14" s="59"/>
      <c r="C14" s="767" t="s">
        <v>34</v>
      </c>
      <c r="D14" s="768"/>
      <c r="E14" s="769"/>
      <c r="F14" s="770">
        <f>SUM($F10:$F13)</f>
        <v>0</v>
      </c>
      <c r="G14" s="770">
        <f>SUM($G10:$G13)</f>
        <v>0</v>
      </c>
      <c r="H14" s="770">
        <f>SUM($H10:$H13)</f>
        <v>0</v>
      </c>
      <c r="I14" s="770">
        <f>SUM($H14/2)</f>
        <v>0</v>
      </c>
      <c r="J14" s="51" t="str">
        <f>IF($I14&lt;=111.5,"CUKUP",IF($I14&lt;=223,"BAIK",IF($I14&lt;=334.5,"BAIK SEKALI",IF($I14&lt;=446,"PARIPURNA","FALSE"))))</f>
        <v>CUKUP</v>
      </c>
      <c r="L14" s="773">
        <f>SUM(L10:L13)</f>
        <v>111.5</v>
      </c>
      <c r="M14" s="773">
        <f>SUM(M10:M13)</f>
        <v>223</v>
      </c>
      <c r="N14" s="773">
        <f>SUM(N10:N13)</f>
        <v>334.5</v>
      </c>
      <c r="O14" s="773">
        <f>SUM(O10:O13)</f>
        <v>446</v>
      </c>
    </row>
    <row r="15" ht="14" spans="1:10">
      <c r="A15" s="59"/>
      <c r="B15" s="59"/>
      <c r="D15" s="771"/>
      <c r="E15" s="771"/>
      <c r="F15" s="771"/>
      <c r="G15" s="771"/>
      <c r="H15" s="771"/>
      <c r="I15" s="771"/>
      <c r="J15" s="771"/>
    </row>
    <row r="16" ht="14" spans="1:3">
      <c r="A16" s="59"/>
      <c r="B16" s="59"/>
      <c r="C16" s="771" t="s">
        <v>35</v>
      </c>
    </row>
    <row r="17" ht="14" spans="1:2">
      <c r="A17" s="59"/>
      <c r="B17" s="59"/>
    </row>
    <row r="18" ht="14" spans="1:2">
      <c r="A18" s="59"/>
      <c r="B18" s="59"/>
    </row>
    <row r="19" ht="14" spans="1:2">
      <c r="A19" s="59"/>
      <c r="B19" s="59"/>
    </row>
    <row r="20" ht="15.75" customHeight="1" spans="1:10">
      <c r="A20" s="59"/>
      <c r="B20" s="59"/>
      <c r="J20" s="106"/>
    </row>
    <row r="21" ht="15.75" customHeight="1" spans="1:2">
      <c r="A21" s="59"/>
      <c r="B21" s="59"/>
    </row>
    <row r="22" ht="15.75" customHeight="1" spans="1:2">
      <c r="A22" s="59"/>
      <c r="B22" s="59"/>
    </row>
    <row r="23" ht="15.75" customHeight="1" spans="1:2">
      <c r="A23" s="59"/>
      <c r="B23" s="59"/>
    </row>
    <row r="24" ht="15.75" customHeight="1" spans="1:2">
      <c r="A24" s="59"/>
      <c r="B24" s="59"/>
    </row>
    <row r="25" ht="15.75" customHeight="1" spans="1:2">
      <c r="A25" s="59"/>
      <c r="B25" s="59"/>
    </row>
    <row r="26" ht="15.75" customHeight="1" spans="1:2">
      <c r="A26" s="59"/>
      <c r="B26" s="59"/>
    </row>
    <row r="27" ht="15.75" customHeight="1" spans="1:2">
      <c r="A27" s="59"/>
      <c r="B27" s="59"/>
    </row>
    <row r="28" ht="15.75" customHeight="1" spans="1:2">
      <c r="A28" s="59"/>
      <c r="B28" s="59"/>
    </row>
    <row r="29" ht="15.75" customHeight="1" spans="1:2">
      <c r="A29" s="59"/>
      <c r="B29" s="59"/>
    </row>
    <row r="30" ht="15.75" customHeight="1" spans="1:2">
      <c r="A30" s="59"/>
      <c r="B30" s="59"/>
    </row>
    <row r="31" ht="15.75" customHeight="1" spans="1:2">
      <c r="A31" s="59"/>
      <c r="B31" s="59"/>
    </row>
    <row r="32" ht="15.75" customHeight="1" spans="1:7">
      <c r="A32" s="59"/>
      <c r="B32" s="59"/>
      <c r="G32" s="106"/>
    </row>
    <row r="33" ht="15.75" customHeight="1" spans="1:2">
      <c r="A33" s="59"/>
      <c r="B33" s="59"/>
    </row>
    <row r="34" ht="15.75" customHeight="1" spans="1:2">
      <c r="A34" s="59"/>
      <c r="B34" s="59"/>
    </row>
    <row r="35" ht="15.75" customHeight="1" spans="1:2">
      <c r="A35" s="59"/>
      <c r="B35" s="59"/>
    </row>
    <row r="36" ht="15.75" customHeight="1" spans="1:2">
      <c r="A36" s="59"/>
      <c r="B36" s="59"/>
    </row>
    <row r="37" ht="15.75" customHeight="1" spans="1:2">
      <c r="A37" s="59"/>
      <c r="B37" s="59"/>
    </row>
    <row r="38" ht="15.75" customHeight="1" spans="1:2">
      <c r="A38" s="59"/>
      <c r="B38" s="59"/>
    </row>
    <row r="39" ht="15.75" customHeight="1" spans="1:2">
      <c r="A39" s="59"/>
      <c r="B39" s="59"/>
    </row>
    <row r="40" ht="15.75" customHeight="1" spans="1:2">
      <c r="A40" s="59"/>
      <c r="B40" s="59"/>
    </row>
    <row r="41" ht="15.75" customHeight="1" spans="1:2">
      <c r="A41" s="59"/>
      <c r="B41" s="59"/>
    </row>
    <row r="42" ht="15.75" customHeight="1" spans="1:2">
      <c r="A42" s="59"/>
      <c r="B42" s="59"/>
    </row>
    <row r="43" ht="15.75" customHeight="1" spans="1:2">
      <c r="A43" s="59"/>
      <c r="B43" s="59"/>
    </row>
    <row r="44" ht="15.75" customHeight="1" spans="1:2">
      <c r="A44" s="59"/>
      <c r="B44" s="59"/>
    </row>
    <row r="45" ht="15.75" customHeight="1" spans="1:2">
      <c r="A45" s="59"/>
      <c r="B45" s="59"/>
    </row>
    <row r="46" ht="15.75" customHeight="1" spans="1:2">
      <c r="A46" s="59"/>
      <c r="B46" s="59"/>
    </row>
    <row r="47" ht="15.75" customHeight="1" spans="1:2">
      <c r="A47" s="59"/>
      <c r="B47" s="59"/>
    </row>
    <row r="48" ht="15.75" customHeight="1" spans="1:2">
      <c r="A48" s="59"/>
      <c r="B48" s="59"/>
    </row>
    <row r="49" ht="15.75" customHeight="1" spans="1:2">
      <c r="A49" s="59"/>
      <c r="B49" s="59"/>
    </row>
    <row r="50" ht="15.75" customHeight="1" spans="1:2">
      <c r="A50" s="59"/>
      <c r="B50" s="59"/>
    </row>
    <row r="51" ht="15.75" customHeight="1" spans="1:2">
      <c r="A51" s="59"/>
      <c r="B51" s="59"/>
    </row>
    <row r="52" ht="15.75" customHeight="1" spans="1:2">
      <c r="A52" s="59"/>
      <c r="B52" s="59"/>
    </row>
    <row r="53" ht="15.75" customHeight="1" spans="1:2">
      <c r="A53" s="59"/>
      <c r="B53" s="59"/>
    </row>
    <row r="54" ht="15.75" customHeight="1" spans="1:2">
      <c r="A54" s="59"/>
      <c r="B54" s="59"/>
    </row>
    <row r="55" ht="15.75" customHeight="1" spans="1:2">
      <c r="A55" s="59"/>
      <c r="B55" s="59"/>
    </row>
    <row r="56" ht="15.75" customHeight="1" spans="1:2">
      <c r="A56" s="59"/>
      <c r="B56" s="59"/>
    </row>
    <row r="57" ht="15.75" customHeight="1" spans="1:2">
      <c r="A57" s="59"/>
      <c r="B57" s="59"/>
    </row>
    <row r="58" ht="15.75" customHeight="1" spans="1:2">
      <c r="A58" s="59"/>
      <c r="B58" s="59"/>
    </row>
    <row r="59" ht="15.75" customHeight="1" spans="1:2">
      <c r="A59" s="59"/>
      <c r="B59" s="59"/>
    </row>
    <row r="60" ht="15.75" customHeight="1" spans="1:2">
      <c r="A60" s="59"/>
      <c r="B60" s="59"/>
    </row>
    <row r="61" ht="15.75" customHeight="1" spans="1:2">
      <c r="A61" s="59"/>
      <c r="B61" s="59"/>
    </row>
    <row r="62" ht="15.75" customHeight="1" spans="1:2">
      <c r="A62" s="59"/>
      <c r="B62" s="59"/>
    </row>
    <row r="63" ht="15.75" customHeight="1" spans="1:2">
      <c r="A63" s="59"/>
      <c r="B63" s="59"/>
    </row>
    <row r="64" ht="15.75" customHeight="1" spans="1:2">
      <c r="A64" s="59"/>
      <c r="B64" s="59"/>
    </row>
    <row r="65" ht="15.75" customHeight="1" spans="1:2">
      <c r="A65" s="59"/>
      <c r="B65" s="59"/>
    </row>
    <row r="66" ht="15.75" customHeight="1" spans="1:2">
      <c r="A66" s="59"/>
      <c r="B66" s="59"/>
    </row>
    <row r="67" ht="15.75" customHeight="1" spans="1:2">
      <c r="A67" s="59"/>
      <c r="B67" s="59"/>
    </row>
    <row r="68" ht="15.75" customHeight="1" spans="1:2">
      <c r="A68" s="59"/>
      <c r="B68" s="59"/>
    </row>
    <row r="69" ht="15.75" customHeight="1" spans="1:2">
      <c r="A69" s="59"/>
      <c r="B69" s="59"/>
    </row>
    <row r="70" ht="15.75" customHeight="1" spans="1:2">
      <c r="A70" s="59"/>
      <c r="B70" s="59"/>
    </row>
    <row r="71" ht="15.75" customHeight="1" spans="1:2">
      <c r="A71" s="59"/>
      <c r="B71" s="59"/>
    </row>
    <row r="72" ht="15.75" customHeight="1" spans="1:2">
      <c r="A72" s="59"/>
      <c r="B72" s="59"/>
    </row>
    <row r="73" ht="15.75" customHeight="1" spans="1:2">
      <c r="A73" s="59"/>
      <c r="B73" s="59"/>
    </row>
    <row r="74" ht="15.75" customHeight="1" spans="1:2">
      <c r="A74" s="59"/>
      <c r="B74" s="59"/>
    </row>
    <row r="75" ht="15.75" customHeight="1" spans="1:2">
      <c r="A75" s="59"/>
      <c r="B75" s="59"/>
    </row>
    <row r="76" ht="15.75" customHeight="1" spans="1:2">
      <c r="A76" s="59"/>
      <c r="B76" s="59"/>
    </row>
    <row r="77" ht="15.75" customHeight="1" spans="1:2">
      <c r="A77" s="59"/>
      <c r="B77" s="59"/>
    </row>
    <row r="78" ht="15.75" customHeight="1" spans="1:2">
      <c r="A78" s="59"/>
      <c r="B78" s="59"/>
    </row>
    <row r="79" ht="15.75" customHeight="1" spans="1:2">
      <c r="A79" s="59"/>
      <c r="B79" s="59"/>
    </row>
    <row r="80" ht="15.75" customHeight="1" spans="1:2">
      <c r="A80" s="59"/>
      <c r="B80" s="59"/>
    </row>
    <row r="81" ht="15.75" customHeight="1" spans="1:2">
      <c r="A81" s="59"/>
      <c r="B81" s="59"/>
    </row>
    <row r="82" ht="15.75" customHeight="1" spans="1:2">
      <c r="A82" s="59"/>
      <c r="B82" s="59"/>
    </row>
    <row r="83" ht="15.75" customHeight="1" spans="1:2">
      <c r="A83" s="59"/>
      <c r="B83" s="59"/>
    </row>
    <row r="84" ht="15.75" customHeight="1" spans="1:2">
      <c r="A84" s="59"/>
      <c r="B84" s="59"/>
    </row>
    <row r="85" ht="15.75" customHeight="1" spans="1:2">
      <c r="A85" s="59"/>
      <c r="B85" s="59"/>
    </row>
    <row r="86" ht="15.75" customHeight="1" spans="1:2">
      <c r="A86" s="59"/>
      <c r="B86" s="59"/>
    </row>
    <row r="87" ht="15.75" customHeight="1" spans="1:2">
      <c r="A87" s="59"/>
      <c r="B87" s="59"/>
    </row>
    <row r="88" ht="15.75" customHeight="1" spans="1:2">
      <c r="A88" s="59"/>
      <c r="B88" s="59"/>
    </row>
    <row r="89" ht="15.75" customHeight="1" spans="1:2">
      <c r="A89" s="59"/>
      <c r="B89" s="59"/>
    </row>
    <row r="90" ht="15.75" customHeight="1" spans="1:2">
      <c r="A90" s="59"/>
      <c r="B90" s="59"/>
    </row>
    <row r="91" ht="15.75" customHeight="1" spans="1:2">
      <c r="A91" s="59"/>
      <c r="B91" s="59"/>
    </row>
    <row r="92" ht="15.75" customHeight="1" spans="1:2">
      <c r="A92" s="59"/>
      <c r="B92" s="59"/>
    </row>
    <row r="93" ht="15.75" customHeight="1" spans="1:2">
      <c r="A93" s="59"/>
      <c r="B93" s="59"/>
    </row>
    <row r="94" ht="15.75" customHeight="1" spans="1:2">
      <c r="A94" s="59"/>
      <c r="B94" s="59"/>
    </row>
    <row r="95" ht="15.75" customHeight="1" spans="1:2">
      <c r="A95" s="59"/>
      <c r="B95" s="59"/>
    </row>
    <row r="96" ht="15.75" customHeight="1" spans="1:2">
      <c r="A96" s="59"/>
      <c r="B96" s="59"/>
    </row>
    <row r="97" ht="15.75" customHeight="1" spans="1:2">
      <c r="A97" s="59"/>
      <c r="B97" s="59"/>
    </row>
    <row r="98" ht="15.75" customHeight="1" spans="1:2">
      <c r="A98" s="59"/>
      <c r="B98" s="59"/>
    </row>
    <row r="99" ht="15.75" customHeight="1" spans="1:2">
      <c r="A99" s="59"/>
      <c r="B99" s="59"/>
    </row>
    <row r="100" ht="15.75" customHeight="1" spans="1:2">
      <c r="A100" s="59"/>
      <c r="B100" s="59"/>
    </row>
    <row r="101" ht="15.75" customHeight="1" spans="1:2">
      <c r="A101" s="59"/>
      <c r="B101" s="59"/>
    </row>
    <row r="102" ht="15.75" customHeight="1" spans="1:2">
      <c r="A102" s="59"/>
      <c r="B102" s="59"/>
    </row>
    <row r="103" ht="15.75" customHeight="1" spans="1:2">
      <c r="A103" s="59"/>
      <c r="B103" s="59"/>
    </row>
    <row r="104" ht="15.75" customHeight="1" spans="1:2">
      <c r="A104" s="59"/>
      <c r="B104" s="59"/>
    </row>
    <row r="105" ht="15.75" customHeight="1" spans="1:2">
      <c r="A105" s="59"/>
      <c r="B105" s="59"/>
    </row>
    <row r="106" ht="15.75" customHeight="1" spans="1:2">
      <c r="A106" s="59"/>
      <c r="B106" s="59"/>
    </row>
    <row r="107" ht="15.75" customHeight="1" spans="1:2">
      <c r="A107" s="59"/>
      <c r="B107" s="59"/>
    </row>
    <row r="108" ht="15.75" customHeight="1" spans="1:2">
      <c r="A108" s="59"/>
      <c r="B108" s="59"/>
    </row>
    <row r="109" ht="15.75" customHeight="1" spans="1:2">
      <c r="A109" s="59"/>
      <c r="B109" s="59"/>
    </row>
    <row r="110" ht="15.75" customHeight="1" spans="1:2">
      <c r="A110" s="59"/>
      <c r="B110" s="59"/>
    </row>
    <row r="111" ht="15.75" customHeight="1" spans="1:2">
      <c r="A111" s="59"/>
      <c r="B111" s="59"/>
    </row>
    <row r="112" ht="15.75" customHeight="1" spans="1:2">
      <c r="A112" s="59"/>
      <c r="B112" s="59"/>
    </row>
    <row r="113" ht="15.75" customHeight="1" spans="1:2">
      <c r="A113" s="59"/>
      <c r="B113" s="59"/>
    </row>
    <row r="114" ht="15.75" customHeight="1" spans="1:2">
      <c r="A114" s="59"/>
      <c r="B114" s="59"/>
    </row>
    <row r="115" ht="15.75" customHeight="1" spans="1:2">
      <c r="A115" s="59"/>
      <c r="B115" s="59"/>
    </row>
    <row r="116" ht="15.75" customHeight="1" spans="1:2">
      <c r="A116" s="59"/>
      <c r="B116" s="59"/>
    </row>
    <row r="117" ht="15.75" customHeight="1" spans="1:2">
      <c r="A117" s="59"/>
      <c r="B117" s="59"/>
    </row>
    <row r="118" ht="15.75" customHeight="1" spans="1:2">
      <c r="A118" s="59"/>
      <c r="B118" s="59"/>
    </row>
    <row r="119" ht="15.75" customHeight="1" spans="1:2">
      <c r="A119" s="59"/>
      <c r="B119" s="59"/>
    </row>
    <row r="120" ht="15.75" customHeight="1" spans="1:2">
      <c r="A120" s="59"/>
      <c r="B120" s="59"/>
    </row>
    <row r="121" ht="15.75" customHeight="1" spans="1:2">
      <c r="A121" s="59"/>
      <c r="B121" s="59"/>
    </row>
    <row r="122" ht="15.75" customHeight="1" spans="1:2">
      <c r="A122" s="59"/>
      <c r="B122" s="59"/>
    </row>
    <row r="123" ht="15.75" customHeight="1" spans="1:2">
      <c r="A123" s="59"/>
      <c r="B123" s="59"/>
    </row>
    <row r="124" ht="15.75" customHeight="1" spans="1:2">
      <c r="A124" s="59"/>
      <c r="B124" s="59"/>
    </row>
    <row r="125" ht="15.75" customHeight="1" spans="1:2">
      <c r="A125" s="59"/>
      <c r="B125" s="59"/>
    </row>
    <row r="126" ht="15.75" customHeight="1" spans="1:2">
      <c r="A126" s="59"/>
      <c r="B126" s="59"/>
    </row>
    <row r="127" ht="15.75" customHeight="1" spans="1:2">
      <c r="A127" s="59"/>
      <c r="B127" s="59"/>
    </row>
    <row r="128" ht="15.75" customHeight="1" spans="1:2">
      <c r="A128" s="59"/>
      <c r="B128" s="59"/>
    </row>
    <row r="129" ht="15.75" customHeight="1" spans="1:2">
      <c r="A129" s="59"/>
      <c r="B129" s="59"/>
    </row>
    <row r="130" ht="15.75" customHeight="1" spans="1:2">
      <c r="A130" s="59"/>
      <c r="B130" s="59"/>
    </row>
    <row r="131" ht="15.75" customHeight="1" spans="1:2">
      <c r="A131" s="59"/>
      <c r="B131" s="59"/>
    </row>
    <row r="132" ht="15.75" customHeight="1" spans="1:2">
      <c r="A132" s="59"/>
      <c r="B132" s="59"/>
    </row>
    <row r="133" ht="15.75" customHeight="1" spans="1:2">
      <c r="A133" s="59"/>
      <c r="B133" s="59"/>
    </row>
    <row r="134" ht="15.75" customHeight="1" spans="1:2">
      <c r="A134" s="59"/>
      <c r="B134" s="59"/>
    </row>
    <row r="135" ht="15.75" customHeight="1" spans="1:2">
      <c r="A135" s="59"/>
      <c r="B135" s="59"/>
    </row>
    <row r="136" ht="15.75" customHeight="1" spans="1:2">
      <c r="A136" s="59"/>
      <c r="B136" s="59"/>
    </row>
    <row r="137" ht="15.75" customHeight="1" spans="1:2">
      <c r="A137" s="59"/>
      <c r="B137" s="59"/>
    </row>
    <row r="138" ht="15.75" customHeight="1" spans="1:2">
      <c r="A138" s="59"/>
      <c r="B138" s="59"/>
    </row>
    <row r="139" ht="15.75" customHeight="1" spans="1:2">
      <c r="A139" s="59"/>
      <c r="B139" s="59"/>
    </row>
    <row r="140" ht="15.75" customHeight="1" spans="1:2">
      <c r="A140" s="59"/>
      <c r="B140" s="59"/>
    </row>
    <row r="141" ht="15.75" customHeight="1" spans="1:2">
      <c r="A141" s="59"/>
      <c r="B141" s="59"/>
    </row>
    <row r="142" ht="15.75" customHeight="1" spans="1:2">
      <c r="A142" s="59"/>
      <c r="B142" s="59"/>
    </row>
    <row r="143" ht="15.75" customHeight="1" spans="1:2">
      <c r="A143" s="59"/>
      <c r="B143" s="59"/>
    </row>
    <row r="144" ht="15.75" customHeight="1" spans="1:2">
      <c r="A144" s="59"/>
      <c r="B144" s="59"/>
    </row>
    <row r="145" ht="15.75" customHeight="1" spans="1:2">
      <c r="A145" s="59"/>
      <c r="B145" s="59"/>
    </row>
    <row r="146" ht="15.75" customHeight="1" spans="1:2">
      <c r="A146" s="59"/>
      <c r="B146" s="59"/>
    </row>
    <row r="147" ht="15.75" customHeight="1" spans="1:2">
      <c r="A147" s="59"/>
      <c r="B147" s="59"/>
    </row>
    <row r="148" ht="15.75" customHeight="1" spans="1:2">
      <c r="A148" s="59"/>
      <c r="B148" s="59"/>
    </row>
    <row r="149" ht="15.75" customHeight="1" spans="1:2">
      <c r="A149" s="59"/>
      <c r="B149" s="59"/>
    </row>
    <row r="150" ht="15.75" customHeight="1" spans="1:2">
      <c r="A150" s="59"/>
      <c r="B150" s="59"/>
    </row>
    <row r="151" ht="15.75" customHeight="1" spans="1:2">
      <c r="A151" s="59"/>
      <c r="B151" s="59"/>
    </row>
    <row r="152" ht="15.75" customHeight="1" spans="1:2">
      <c r="A152" s="59"/>
      <c r="B152" s="59"/>
    </row>
    <row r="153" ht="15.75" customHeight="1" spans="1:2">
      <c r="A153" s="59"/>
      <c r="B153" s="59"/>
    </row>
    <row r="154" ht="15.75" customHeight="1" spans="1:2">
      <c r="A154" s="59"/>
      <c r="B154" s="59"/>
    </row>
    <row r="155" ht="15.75" customHeight="1" spans="1:2">
      <c r="A155" s="59"/>
      <c r="B155" s="59"/>
    </row>
    <row r="156" ht="15.75" customHeight="1" spans="1:2">
      <c r="A156" s="59"/>
      <c r="B156" s="59"/>
    </row>
    <row r="157" ht="15.75" customHeight="1" spans="1:2">
      <c r="A157" s="59"/>
      <c r="B157" s="59"/>
    </row>
    <row r="158" ht="15.75" customHeight="1" spans="1:2">
      <c r="A158" s="59"/>
      <c r="B158" s="59"/>
    </row>
    <row r="159" ht="15.75" customHeight="1" spans="1:2">
      <c r="A159" s="59"/>
      <c r="B159" s="59"/>
    </row>
    <row r="160" ht="15.75" customHeight="1" spans="1:2">
      <c r="A160" s="59"/>
      <c r="B160" s="59"/>
    </row>
    <row r="161" ht="15.75" customHeight="1" spans="1:2">
      <c r="A161" s="59"/>
      <c r="B161" s="59"/>
    </row>
    <row r="162" ht="15.75" customHeight="1" spans="1:2">
      <c r="A162" s="59"/>
      <c r="B162" s="59"/>
    </row>
    <row r="163" ht="15.75" customHeight="1" spans="1:2">
      <c r="A163" s="59"/>
      <c r="B163" s="59"/>
    </row>
    <row r="164" ht="15.75" customHeight="1" spans="1:2">
      <c r="A164" s="59"/>
      <c r="B164" s="59"/>
    </row>
    <row r="165" ht="15.75" customHeight="1" spans="1:2">
      <c r="A165" s="59"/>
      <c r="B165" s="59"/>
    </row>
    <row r="166" ht="15.75" customHeight="1" spans="1:2">
      <c r="A166" s="59"/>
      <c r="B166" s="59"/>
    </row>
    <row r="167" ht="15.75" customHeight="1" spans="1:2">
      <c r="A167" s="59"/>
      <c r="B167" s="59"/>
    </row>
    <row r="168" ht="15.75" customHeight="1" spans="1:2">
      <c r="A168" s="59"/>
      <c r="B168" s="59"/>
    </row>
    <row r="169" ht="15.75" customHeight="1" spans="1:2">
      <c r="A169" s="59"/>
      <c r="B169" s="59"/>
    </row>
    <row r="170" ht="15.75" customHeight="1" spans="1:2">
      <c r="A170" s="59"/>
      <c r="B170" s="59"/>
    </row>
    <row r="171" ht="15.75" customHeight="1" spans="1:2">
      <c r="A171" s="59"/>
      <c r="B171" s="59"/>
    </row>
    <row r="172" ht="15.75" customHeight="1" spans="1:2">
      <c r="A172" s="59"/>
      <c r="B172" s="59"/>
    </row>
    <row r="173" ht="15.75" customHeight="1" spans="1:2">
      <c r="A173" s="59"/>
      <c r="B173" s="59"/>
    </row>
    <row r="174" ht="15.75" customHeight="1" spans="1:2">
      <c r="A174" s="59"/>
      <c r="B174" s="59"/>
    </row>
    <row r="175" ht="15.75" customHeight="1" spans="1:2">
      <c r="A175" s="59"/>
      <c r="B175" s="59"/>
    </row>
    <row r="176" ht="15.75" customHeight="1" spans="1:2">
      <c r="A176" s="59"/>
      <c r="B176" s="59"/>
    </row>
    <row r="177" ht="15.75" customHeight="1" spans="1:2">
      <c r="A177" s="59"/>
      <c r="B177" s="59"/>
    </row>
    <row r="178" ht="15.75" customHeight="1" spans="1:2">
      <c r="A178" s="59"/>
      <c r="B178" s="59"/>
    </row>
    <row r="179" ht="15.75" customHeight="1" spans="1:2">
      <c r="A179" s="59"/>
      <c r="B179" s="59"/>
    </row>
    <row r="180" ht="15.75" customHeight="1" spans="1:2">
      <c r="A180" s="59"/>
      <c r="B180" s="59"/>
    </row>
    <row r="181" ht="15.75" customHeight="1" spans="1:2">
      <c r="A181" s="59"/>
      <c r="B181" s="59"/>
    </row>
    <row r="182" ht="15.75" customHeight="1" spans="1:2">
      <c r="A182" s="59"/>
      <c r="B182" s="59"/>
    </row>
    <row r="183" ht="15.75" customHeight="1" spans="1:2">
      <c r="A183" s="59"/>
      <c r="B183" s="59"/>
    </row>
    <row r="184" ht="15.75" customHeight="1" spans="1:2">
      <c r="A184" s="59"/>
      <c r="B184" s="59"/>
    </row>
    <row r="185" ht="15.75" customHeight="1" spans="1:2">
      <c r="A185" s="59"/>
      <c r="B185" s="59"/>
    </row>
    <row r="186" ht="15.75" customHeight="1" spans="1:2">
      <c r="A186" s="59"/>
      <c r="B186" s="59"/>
    </row>
    <row r="187" ht="15.75" customHeight="1" spans="1:2">
      <c r="A187" s="59"/>
      <c r="B187" s="59"/>
    </row>
    <row r="188" ht="15.75" customHeight="1" spans="1:2">
      <c r="A188" s="59"/>
      <c r="B188" s="59"/>
    </row>
    <row r="189" ht="15.75" customHeight="1" spans="1:2">
      <c r="A189" s="59"/>
      <c r="B189" s="59"/>
    </row>
    <row r="190" ht="15.75" customHeight="1" spans="1:2">
      <c r="A190" s="59"/>
      <c r="B190" s="59"/>
    </row>
    <row r="191" ht="15.75" customHeight="1" spans="1:2">
      <c r="A191" s="59"/>
      <c r="B191" s="59"/>
    </row>
    <row r="192" ht="15.75" customHeight="1" spans="1:2">
      <c r="A192" s="59"/>
      <c r="B192" s="59"/>
    </row>
    <row r="193" ht="15.75" customHeight="1" spans="1:2">
      <c r="A193" s="59"/>
      <c r="B193" s="59"/>
    </row>
    <row r="194" ht="15.75" customHeight="1" spans="1:2">
      <c r="A194" s="59"/>
      <c r="B194" s="59"/>
    </row>
    <row r="195" ht="15.75" customHeight="1" spans="1:2">
      <c r="A195" s="59"/>
      <c r="B195" s="59"/>
    </row>
    <row r="196" ht="15.75" customHeight="1" spans="1:2">
      <c r="A196" s="59"/>
      <c r="B196" s="59"/>
    </row>
    <row r="197" ht="15.75" customHeight="1" spans="1:2">
      <c r="A197" s="59"/>
      <c r="B197" s="59"/>
    </row>
    <row r="198" ht="15.75" customHeight="1" spans="1:2">
      <c r="A198" s="59"/>
      <c r="B198" s="59"/>
    </row>
    <row r="199" ht="15.75" customHeight="1" spans="1:2">
      <c r="A199" s="59"/>
      <c r="B199" s="59"/>
    </row>
    <row r="200" ht="15.75" customHeight="1" spans="1:2">
      <c r="A200" s="59"/>
      <c r="B200" s="59"/>
    </row>
    <row r="201" ht="15.75" customHeight="1" spans="1:2">
      <c r="A201" s="59"/>
      <c r="B201" s="59"/>
    </row>
    <row r="202" ht="15.75" customHeight="1" spans="1:2">
      <c r="A202" s="59"/>
      <c r="B202" s="59"/>
    </row>
    <row r="203" ht="15.75" customHeight="1" spans="1:2">
      <c r="A203" s="59"/>
      <c r="B203" s="59"/>
    </row>
    <row r="204" ht="15.75" customHeight="1" spans="1:2">
      <c r="A204" s="59"/>
      <c r="B204" s="59"/>
    </row>
    <row r="205" ht="15.75" customHeight="1" spans="1:2">
      <c r="A205" s="59"/>
      <c r="B205" s="59"/>
    </row>
    <row r="206" ht="15.75" customHeight="1" spans="1:2">
      <c r="A206" s="59"/>
      <c r="B206" s="59"/>
    </row>
    <row r="207" ht="15.75" customHeight="1" spans="1:2">
      <c r="A207" s="59"/>
      <c r="B207" s="59"/>
    </row>
    <row r="208" ht="15.75" customHeight="1" spans="1:2">
      <c r="A208" s="59"/>
      <c r="B208" s="59"/>
    </row>
    <row r="209" ht="15.75" customHeight="1" spans="1:2">
      <c r="A209" s="59"/>
      <c r="B209" s="59"/>
    </row>
    <row r="210" ht="15.75" customHeight="1" spans="1:2">
      <c r="A210" s="59"/>
      <c r="B210" s="59"/>
    </row>
    <row r="211" ht="15.75" customHeight="1" spans="1:2">
      <c r="A211" s="59"/>
      <c r="B211" s="59"/>
    </row>
    <row r="212" ht="15.75" customHeight="1" spans="1:2">
      <c r="A212" s="59"/>
      <c r="B212" s="59"/>
    </row>
    <row r="213" ht="15.75" customHeight="1" spans="1:2">
      <c r="A213" s="59"/>
      <c r="B213" s="59"/>
    </row>
    <row r="214" ht="15.75" customHeight="1" spans="1:2">
      <c r="A214" s="59"/>
      <c r="B214" s="59"/>
    </row>
    <row r="215" ht="15.75" customHeight="1" spans="1:2">
      <c r="A215" s="59"/>
      <c r="B215" s="59"/>
    </row>
    <row r="216" ht="15.75" customHeight="1" spans="1:2">
      <c r="A216" s="59"/>
      <c r="B216" s="59"/>
    </row>
    <row r="217" ht="15.75" customHeight="1" spans="1:2">
      <c r="A217" s="59"/>
      <c r="B217" s="59"/>
    </row>
    <row r="218" ht="15.75" customHeight="1" spans="1:2">
      <c r="A218" s="59"/>
      <c r="B218" s="59"/>
    </row>
    <row r="219" ht="15.75" customHeight="1" spans="1:2">
      <c r="A219" s="59"/>
      <c r="B219" s="59"/>
    </row>
    <row r="220" ht="15.75" customHeight="1" spans="1:2">
      <c r="A220" s="59"/>
      <c r="B220" s="59"/>
    </row>
    <row r="221" ht="15.75" customHeight="1" spans="1:2">
      <c r="A221" s="59"/>
      <c r="B221" s="59"/>
    </row>
    <row r="222" ht="15.75" customHeight="1" spans="1:2">
      <c r="A222" s="59"/>
      <c r="B222" s="59"/>
    </row>
    <row r="223" ht="15.75" customHeight="1" spans="1:2">
      <c r="A223" s="59"/>
      <c r="B223" s="59"/>
    </row>
    <row r="224" ht="15.75" customHeight="1" spans="1:2">
      <c r="A224" s="59"/>
      <c r="B224" s="59"/>
    </row>
    <row r="225" ht="15.75" customHeight="1" spans="1:2">
      <c r="A225" s="59"/>
      <c r="B225" s="59"/>
    </row>
    <row r="226" ht="15.75" customHeight="1" spans="1:2">
      <c r="A226" s="59"/>
      <c r="B226" s="59"/>
    </row>
    <row r="227" ht="15.75" customHeight="1" spans="1:2">
      <c r="A227" s="59"/>
      <c r="B227" s="59"/>
    </row>
    <row r="228" ht="15.75" customHeight="1" spans="1:2">
      <c r="A228" s="59"/>
      <c r="B228" s="59"/>
    </row>
    <row r="229" ht="15.75" customHeight="1" spans="1:2">
      <c r="A229" s="59"/>
      <c r="B229" s="59"/>
    </row>
    <row r="230" ht="15.75" customHeight="1" spans="1:2">
      <c r="A230" s="59"/>
      <c r="B230" s="59"/>
    </row>
    <row r="231" ht="15.75" customHeight="1" spans="1:2">
      <c r="A231" s="59"/>
      <c r="B231" s="59"/>
    </row>
    <row r="232" ht="15.75" customHeight="1" spans="1:2">
      <c r="A232" s="59"/>
      <c r="B232" s="59"/>
    </row>
    <row r="233" ht="15.75" customHeight="1" spans="1:2">
      <c r="A233" s="59"/>
      <c r="B233" s="59"/>
    </row>
    <row r="234" ht="15.75" customHeight="1" spans="1:2">
      <c r="A234" s="59"/>
      <c r="B234" s="59"/>
    </row>
    <row r="235" ht="15.75" customHeight="1" spans="1:2">
      <c r="A235" s="59"/>
      <c r="B235" s="59"/>
    </row>
    <row r="236" ht="15.75" customHeight="1" spans="1:2">
      <c r="A236" s="59"/>
      <c r="B236" s="59"/>
    </row>
    <row r="237" ht="15.75" customHeight="1" spans="1:2">
      <c r="A237" s="59"/>
      <c r="B237" s="59"/>
    </row>
    <row r="238" ht="15.75" customHeight="1" spans="1:2">
      <c r="A238" s="59"/>
      <c r="B238" s="59"/>
    </row>
    <row r="239" ht="15.75" customHeight="1" spans="1:2">
      <c r="A239" s="59"/>
      <c r="B239" s="59"/>
    </row>
    <row r="240" ht="15.75" customHeight="1" spans="1:2">
      <c r="A240" s="59"/>
      <c r="B240" s="59"/>
    </row>
    <row r="241" ht="15.75" customHeight="1" spans="1:2">
      <c r="A241" s="59"/>
      <c r="B241" s="59"/>
    </row>
    <row r="242" ht="15.75" customHeight="1" spans="1:2">
      <c r="A242" s="59"/>
      <c r="B242" s="59"/>
    </row>
    <row r="243" ht="15.75" customHeight="1" spans="1:2">
      <c r="A243" s="59"/>
      <c r="B243" s="59"/>
    </row>
    <row r="244" ht="15.75" customHeight="1" spans="1:2">
      <c r="A244" s="59"/>
      <c r="B244" s="59"/>
    </row>
    <row r="245" ht="15.75" customHeight="1" spans="1:2">
      <c r="A245" s="59"/>
      <c r="B245" s="59"/>
    </row>
    <row r="246" ht="15.75" customHeight="1" spans="1:2">
      <c r="A246" s="59"/>
      <c r="B246" s="59"/>
    </row>
    <row r="247" ht="15.75" customHeight="1" spans="1:2">
      <c r="A247" s="59"/>
      <c r="B247" s="59"/>
    </row>
    <row r="248" ht="15.75" customHeight="1" spans="1:2">
      <c r="A248" s="59"/>
      <c r="B248" s="59"/>
    </row>
    <row r="249" ht="15.75" customHeight="1" spans="1:2">
      <c r="A249" s="59"/>
      <c r="B249" s="59"/>
    </row>
    <row r="250" ht="15.75" customHeight="1" spans="1:2">
      <c r="A250" s="59"/>
      <c r="B250" s="59"/>
    </row>
    <row r="251" ht="15.75" customHeight="1" spans="1:2">
      <c r="A251" s="59"/>
      <c r="B251" s="59"/>
    </row>
    <row r="252" ht="15.75" customHeight="1" spans="1:2">
      <c r="A252" s="59"/>
      <c r="B252" s="59"/>
    </row>
    <row r="253" ht="15.75" customHeight="1" spans="1:2">
      <c r="A253" s="59"/>
      <c r="B253" s="59"/>
    </row>
    <row r="254" ht="15.75" customHeight="1" spans="1:2">
      <c r="A254" s="59"/>
      <c r="B254" s="59"/>
    </row>
    <row r="255" ht="15.75" customHeight="1" spans="1:2">
      <c r="A255" s="59"/>
      <c r="B255" s="59"/>
    </row>
    <row r="256" ht="15.75" customHeight="1" spans="1:2">
      <c r="A256" s="59"/>
      <c r="B256" s="59"/>
    </row>
    <row r="257" ht="15.75" customHeight="1" spans="1:2">
      <c r="A257" s="59"/>
      <c r="B257" s="59"/>
    </row>
    <row r="258" ht="15.75" customHeight="1" spans="1:2">
      <c r="A258" s="59"/>
      <c r="B258" s="59"/>
    </row>
    <row r="259" ht="15.75" customHeight="1" spans="1:2">
      <c r="A259" s="59"/>
      <c r="B259" s="59"/>
    </row>
    <row r="260" ht="15.75" customHeight="1" spans="1:2">
      <c r="A260" s="59"/>
      <c r="B260" s="59"/>
    </row>
    <row r="261" ht="15.75" customHeight="1" spans="1:2">
      <c r="A261" s="59"/>
      <c r="B261" s="59"/>
    </row>
    <row r="262" ht="15.75" customHeight="1" spans="1:2">
      <c r="A262" s="59"/>
      <c r="B262" s="59"/>
    </row>
    <row r="263" ht="15.75" customHeight="1" spans="1:2">
      <c r="A263" s="59"/>
      <c r="B263" s="59"/>
    </row>
    <row r="264" ht="15.75" customHeight="1" spans="1:2">
      <c r="A264" s="59"/>
      <c r="B264" s="59"/>
    </row>
    <row r="265" ht="15.75" customHeight="1" spans="1:2">
      <c r="A265" s="59"/>
      <c r="B265" s="59"/>
    </row>
    <row r="266" ht="15.75" customHeight="1" spans="1:2">
      <c r="A266" s="59"/>
      <c r="B266" s="59"/>
    </row>
    <row r="267" ht="15.75" customHeight="1" spans="1:2">
      <c r="A267" s="59"/>
      <c r="B267" s="59"/>
    </row>
    <row r="268" ht="15.75" customHeight="1" spans="1:2">
      <c r="A268" s="59"/>
      <c r="B268" s="59"/>
    </row>
    <row r="269" ht="15.75" customHeight="1" spans="1:2">
      <c r="A269" s="59"/>
      <c r="B269" s="59"/>
    </row>
    <row r="270" ht="15.75" customHeight="1" spans="1:2">
      <c r="A270" s="59"/>
      <c r="B270" s="59"/>
    </row>
    <row r="271" ht="15.75" customHeight="1" spans="1:2">
      <c r="A271" s="59"/>
      <c r="B271" s="59"/>
    </row>
    <row r="272" ht="15.75" customHeight="1" spans="1:2">
      <c r="A272" s="59"/>
      <c r="B272" s="59"/>
    </row>
    <row r="273" ht="15.75" customHeight="1" spans="1:2">
      <c r="A273" s="59"/>
      <c r="B273" s="59"/>
    </row>
    <row r="274" ht="15.75" customHeight="1" spans="1:2">
      <c r="A274" s="59"/>
      <c r="B274" s="59"/>
    </row>
    <row r="275" ht="15.75" customHeight="1" spans="1:2">
      <c r="A275" s="59"/>
      <c r="B275" s="59"/>
    </row>
    <row r="276" ht="15.75" customHeight="1" spans="1:2">
      <c r="A276" s="59"/>
      <c r="B276" s="59"/>
    </row>
    <row r="277" ht="15.75" customHeight="1" spans="1:2">
      <c r="A277" s="59"/>
      <c r="B277" s="59"/>
    </row>
    <row r="278" ht="15.75" customHeight="1" spans="1:2">
      <c r="A278" s="59"/>
      <c r="B278" s="59"/>
    </row>
    <row r="279" ht="15.75" customHeight="1" spans="1:2">
      <c r="A279" s="59"/>
      <c r="B279" s="59"/>
    </row>
    <row r="280" ht="15.75" customHeight="1" spans="1:2">
      <c r="A280" s="59"/>
      <c r="B280" s="59"/>
    </row>
    <row r="281" ht="15.75" customHeight="1" spans="1:2">
      <c r="A281" s="59"/>
      <c r="B281" s="59"/>
    </row>
    <row r="282" ht="15.75" customHeight="1" spans="1:2">
      <c r="A282" s="59"/>
      <c r="B282" s="59"/>
    </row>
    <row r="283" ht="15.75" customHeight="1" spans="1:2">
      <c r="A283" s="59"/>
      <c r="B283" s="59"/>
    </row>
    <row r="284" ht="15.75" customHeight="1" spans="1:2">
      <c r="A284" s="59"/>
      <c r="B284" s="59"/>
    </row>
    <row r="285" ht="15.75" customHeight="1" spans="1:2">
      <c r="A285" s="59"/>
      <c r="B285" s="59"/>
    </row>
    <row r="286" ht="15.75" customHeight="1" spans="1:2">
      <c r="A286" s="59"/>
      <c r="B286" s="59"/>
    </row>
    <row r="287" ht="15.75" customHeight="1" spans="1:2">
      <c r="A287" s="59"/>
      <c r="B287" s="59"/>
    </row>
    <row r="288" ht="15.75" customHeight="1" spans="1:2">
      <c r="A288" s="59"/>
      <c r="B288" s="59"/>
    </row>
    <row r="289" ht="15.75" customHeight="1" spans="1:2">
      <c r="A289" s="59"/>
      <c r="B289" s="59"/>
    </row>
    <row r="290" ht="15.75" customHeight="1" spans="1:2">
      <c r="A290" s="59"/>
      <c r="B290" s="59"/>
    </row>
    <row r="291" ht="15.75" customHeight="1" spans="1:2">
      <c r="A291" s="59"/>
      <c r="B291" s="59"/>
    </row>
    <row r="292" ht="15.75" customHeight="1" spans="1:2">
      <c r="A292" s="59"/>
      <c r="B292" s="59"/>
    </row>
    <row r="293" ht="15.75" customHeight="1" spans="1:2">
      <c r="A293" s="59"/>
      <c r="B293" s="59"/>
    </row>
    <row r="294" ht="15.75" customHeight="1" spans="1:2">
      <c r="A294" s="59"/>
      <c r="B294" s="59"/>
    </row>
    <row r="295" ht="15.75" customHeight="1" spans="1:2">
      <c r="A295" s="59"/>
      <c r="B295" s="59"/>
    </row>
    <row r="296" ht="15.75" customHeight="1" spans="1:2">
      <c r="A296" s="59"/>
      <c r="B296" s="59"/>
    </row>
    <row r="297" ht="15.75" customHeight="1" spans="1:2">
      <c r="A297" s="59"/>
      <c r="B297" s="59"/>
    </row>
    <row r="298" ht="15.75" customHeight="1" spans="1:2">
      <c r="A298" s="59"/>
      <c r="B298" s="59"/>
    </row>
    <row r="299" ht="15.75" customHeight="1" spans="1:2">
      <c r="A299" s="59"/>
      <c r="B299" s="59"/>
    </row>
    <row r="300" ht="15.75" customHeight="1" spans="1:2">
      <c r="A300" s="59"/>
      <c r="B300" s="59"/>
    </row>
    <row r="301" ht="15.75" customHeight="1" spans="1:2">
      <c r="A301" s="59"/>
      <c r="B301" s="59"/>
    </row>
    <row r="302" ht="15.75" customHeight="1" spans="1:2">
      <c r="A302" s="59"/>
      <c r="B302" s="59"/>
    </row>
    <row r="303" ht="15.75" customHeight="1" spans="1:2">
      <c r="A303" s="59"/>
      <c r="B303" s="59"/>
    </row>
    <row r="304" ht="15.75" customHeight="1" spans="1:2">
      <c r="A304" s="59"/>
      <c r="B304" s="59"/>
    </row>
    <row r="305" ht="15.75" customHeight="1" spans="1:2">
      <c r="A305" s="59"/>
      <c r="B305" s="59"/>
    </row>
    <row r="306" ht="15.75" customHeight="1" spans="1:2">
      <c r="A306" s="59"/>
      <c r="B306" s="59"/>
    </row>
    <row r="307" ht="15.75" customHeight="1" spans="1:2">
      <c r="A307" s="59"/>
      <c r="B307" s="59"/>
    </row>
    <row r="308" ht="15.75" customHeight="1" spans="1:2">
      <c r="A308" s="59"/>
      <c r="B308" s="59"/>
    </row>
    <row r="309" ht="15.75" customHeight="1" spans="1:2">
      <c r="A309" s="59"/>
      <c r="B309" s="59"/>
    </row>
    <row r="310" ht="15.75" customHeight="1" spans="1:2">
      <c r="A310" s="59"/>
      <c r="B310" s="59"/>
    </row>
    <row r="311" ht="15.75" customHeight="1" spans="1:2">
      <c r="A311" s="59"/>
      <c r="B311" s="59"/>
    </row>
    <row r="312" ht="15.75" customHeight="1" spans="1:2">
      <c r="A312" s="59"/>
      <c r="B312" s="59"/>
    </row>
    <row r="313" ht="15.75" customHeight="1" spans="1:2">
      <c r="A313" s="59"/>
      <c r="B313" s="59"/>
    </row>
    <row r="314" ht="15.75" customHeight="1" spans="1:2">
      <c r="A314" s="59"/>
      <c r="B314" s="59"/>
    </row>
    <row r="315" ht="15.75" customHeight="1" spans="1:2">
      <c r="A315" s="59"/>
      <c r="B315" s="59"/>
    </row>
    <row r="316" ht="15.75" customHeight="1" spans="1:2">
      <c r="A316" s="59"/>
      <c r="B316" s="59"/>
    </row>
    <row r="317" ht="15.75" customHeight="1" spans="1:2">
      <c r="A317" s="59"/>
      <c r="B317" s="59"/>
    </row>
    <row r="318" ht="15.75" customHeight="1" spans="1:2">
      <c r="A318" s="59"/>
      <c r="B318" s="59"/>
    </row>
    <row r="319" ht="15.75" customHeight="1" spans="1:2">
      <c r="A319" s="59"/>
      <c r="B319" s="59"/>
    </row>
    <row r="320" ht="15.75" customHeight="1" spans="1:2">
      <c r="A320" s="59"/>
      <c r="B320" s="59"/>
    </row>
    <row r="321" ht="15.75" customHeight="1" spans="1:2">
      <c r="A321" s="59"/>
      <c r="B321" s="59"/>
    </row>
    <row r="322" ht="15.75" customHeight="1" spans="1:2">
      <c r="A322" s="59"/>
      <c r="B322" s="59"/>
    </row>
    <row r="323" ht="15.75" customHeight="1" spans="1:2">
      <c r="A323" s="59"/>
      <c r="B323" s="59"/>
    </row>
    <row r="324" ht="15.75" customHeight="1" spans="1:2">
      <c r="A324" s="59"/>
      <c r="B324" s="59"/>
    </row>
    <row r="325" ht="15.75" customHeight="1" spans="1:2">
      <c r="A325" s="59"/>
      <c r="B325" s="59"/>
    </row>
    <row r="326" ht="15.75" customHeight="1" spans="1:2">
      <c r="A326" s="59"/>
      <c r="B326" s="59"/>
    </row>
    <row r="327" ht="15.75" customHeight="1" spans="1:2">
      <c r="A327" s="59"/>
      <c r="B327" s="59"/>
    </row>
    <row r="328" ht="15.75" customHeight="1" spans="1:2">
      <c r="A328" s="59"/>
      <c r="B328" s="59"/>
    </row>
    <row r="329" ht="15.75" customHeight="1" spans="1:2">
      <c r="A329" s="59"/>
      <c r="B329" s="59"/>
    </row>
    <row r="330" ht="15.75" customHeight="1" spans="1:2">
      <c r="A330" s="59"/>
      <c r="B330" s="59"/>
    </row>
    <row r="331" ht="15.75" customHeight="1" spans="1:2">
      <c r="A331" s="59"/>
      <c r="B331" s="59"/>
    </row>
    <row r="332" ht="15.75" customHeight="1" spans="1:2">
      <c r="A332" s="59"/>
      <c r="B332" s="59"/>
    </row>
    <row r="333" ht="15.75" customHeight="1" spans="1:2">
      <c r="A333" s="59"/>
      <c r="B333" s="59"/>
    </row>
    <row r="334" ht="15.75" customHeight="1" spans="1:2">
      <c r="A334" s="59"/>
      <c r="B334" s="59"/>
    </row>
    <row r="335" ht="15.75" customHeight="1" spans="1:2">
      <c r="A335" s="59"/>
      <c r="B335" s="59"/>
    </row>
    <row r="336" ht="15.75" customHeight="1" spans="1:2">
      <c r="A336" s="59"/>
      <c r="B336" s="59"/>
    </row>
    <row r="337" ht="15.75" customHeight="1" spans="1:2">
      <c r="A337" s="59"/>
      <c r="B337" s="59"/>
    </row>
    <row r="338" ht="15.75" customHeight="1" spans="1:2">
      <c r="A338" s="59"/>
      <c r="B338" s="59"/>
    </row>
    <row r="339" ht="15.75" customHeight="1" spans="1:2">
      <c r="A339" s="59"/>
      <c r="B339" s="59"/>
    </row>
    <row r="340" ht="15.75" customHeight="1" spans="1:2">
      <c r="A340" s="59"/>
      <c r="B340" s="59"/>
    </row>
    <row r="341" ht="15.75" customHeight="1" spans="1:2">
      <c r="A341" s="59"/>
      <c r="B341" s="59"/>
    </row>
    <row r="342" ht="15.75" customHeight="1" spans="1:2">
      <c r="A342" s="59"/>
      <c r="B342" s="59"/>
    </row>
    <row r="343" ht="15.75" customHeight="1" spans="1:2">
      <c r="A343" s="59"/>
      <c r="B343" s="59"/>
    </row>
    <row r="344" ht="15.75" customHeight="1" spans="1:2">
      <c r="A344" s="59"/>
      <c r="B344" s="59"/>
    </row>
    <row r="345" ht="15.75" customHeight="1" spans="1:2">
      <c r="A345" s="59"/>
      <c r="B345" s="59"/>
    </row>
    <row r="346" ht="15.75" customHeight="1" spans="1:2">
      <c r="A346" s="59"/>
      <c r="B346" s="59"/>
    </row>
    <row r="347" ht="15.75" customHeight="1" spans="1:2">
      <c r="A347" s="59"/>
      <c r="B347" s="59"/>
    </row>
    <row r="348" ht="15.75" customHeight="1" spans="1:2">
      <c r="A348" s="59"/>
      <c r="B348" s="59"/>
    </row>
    <row r="349" ht="15.75" customHeight="1" spans="1:2">
      <c r="A349" s="59"/>
      <c r="B349" s="59"/>
    </row>
    <row r="350" ht="15.75" customHeight="1" spans="1:2">
      <c r="A350" s="59"/>
      <c r="B350" s="59"/>
    </row>
    <row r="351" ht="15.75" customHeight="1" spans="1:2">
      <c r="A351" s="59"/>
      <c r="B351" s="59"/>
    </row>
    <row r="352" ht="15.75" customHeight="1" spans="1:2">
      <c r="A352" s="59"/>
      <c r="B352" s="59"/>
    </row>
    <row r="353" ht="15.75" customHeight="1" spans="1:2">
      <c r="A353" s="59"/>
      <c r="B353" s="59"/>
    </row>
    <row r="354" ht="15.75" customHeight="1" spans="1:2">
      <c r="A354" s="59"/>
      <c r="B354" s="59"/>
    </row>
    <row r="355" ht="15.75" customHeight="1" spans="1:2">
      <c r="A355" s="59"/>
      <c r="B355" s="59"/>
    </row>
    <row r="356" ht="15.75" customHeight="1" spans="1:2">
      <c r="A356" s="59"/>
      <c r="B356" s="59"/>
    </row>
    <row r="357" ht="15.75" customHeight="1" spans="1:2">
      <c r="A357" s="59"/>
      <c r="B357" s="59"/>
    </row>
    <row r="358" ht="15.75" customHeight="1" spans="1:2">
      <c r="A358" s="59"/>
      <c r="B358" s="59"/>
    </row>
    <row r="359" ht="15.75" customHeight="1" spans="1:2">
      <c r="A359" s="59"/>
      <c r="B359" s="59"/>
    </row>
    <row r="360" ht="15.75" customHeight="1" spans="1:2">
      <c r="A360" s="59"/>
      <c r="B360" s="59"/>
    </row>
    <row r="361" ht="15.75" customHeight="1" spans="1:2">
      <c r="A361" s="59"/>
      <c r="B361" s="59"/>
    </row>
    <row r="362" ht="15.75" customHeight="1" spans="1:2">
      <c r="A362" s="59"/>
      <c r="B362" s="59"/>
    </row>
    <row r="363" ht="15.75" customHeight="1" spans="1:2">
      <c r="A363" s="59"/>
      <c r="B363" s="59"/>
    </row>
    <row r="364" ht="15.75" customHeight="1" spans="1:2">
      <c r="A364" s="59"/>
      <c r="B364" s="59"/>
    </row>
    <row r="365" ht="15.75" customHeight="1" spans="1:2">
      <c r="A365" s="59"/>
      <c r="B365" s="59"/>
    </row>
    <row r="366" ht="15.75" customHeight="1" spans="1:2">
      <c r="A366" s="59"/>
      <c r="B366" s="59"/>
    </row>
    <row r="367" ht="15.75" customHeight="1" spans="1:2">
      <c r="A367" s="59"/>
      <c r="B367" s="59"/>
    </row>
    <row r="368" ht="15.75" customHeight="1" spans="1:2">
      <c r="A368" s="59"/>
      <c r="B368" s="59"/>
    </row>
    <row r="369" ht="15.75" customHeight="1" spans="1:2">
      <c r="A369" s="59"/>
      <c r="B369" s="59"/>
    </row>
    <row r="370" ht="15.75" customHeight="1" spans="1:2">
      <c r="A370" s="59"/>
      <c r="B370" s="59"/>
    </row>
    <row r="371" ht="15.75" customHeight="1" spans="1:2">
      <c r="A371" s="59"/>
      <c r="B371" s="59"/>
    </row>
    <row r="372" ht="15.75" customHeight="1" spans="1:2">
      <c r="A372" s="59"/>
      <c r="B372" s="59"/>
    </row>
    <row r="373" ht="15.75" customHeight="1" spans="1:2">
      <c r="A373" s="59"/>
      <c r="B373" s="59"/>
    </row>
    <row r="374" ht="15.75" customHeight="1" spans="1:2">
      <c r="A374" s="59"/>
      <c r="B374" s="59"/>
    </row>
    <row r="375" ht="15.75" customHeight="1" spans="1:2">
      <c r="A375" s="59"/>
      <c r="B375" s="59"/>
    </row>
    <row r="376" ht="15.75" customHeight="1" spans="1:2">
      <c r="A376" s="59"/>
      <c r="B376" s="59"/>
    </row>
    <row r="377" ht="15.75" customHeight="1" spans="1:2">
      <c r="A377" s="59"/>
      <c r="B377" s="59"/>
    </row>
    <row r="378" ht="15.75" customHeight="1" spans="1:2">
      <c r="A378" s="59"/>
      <c r="B378" s="59"/>
    </row>
    <row r="379" ht="15.75" customHeight="1" spans="1:2">
      <c r="A379" s="59"/>
      <c r="B379" s="59"/>
    </row>
    <row r="380" ht="15.75" customHeight="1" spans="1:2">
      <c r="A380" s="59"/>
      <c r="B380" s="59"/>
    </row>
    <row r="381" ht="15.75" customHeight="1" spans="1:2">
      <c r="A381" s="59"/>
      <c r="B381" s="59"/>
    </row>
    <row r="382" ht="15.75" customHeight="1" spans="1:2">
      <c r="A382" s="59"/>
      <c r="B382" s="59"/>
    </row>
    <row r="383" ht="15.75" customHeight="1" spans="1:2">
      <c r="A383" s="59"/>
      <c r="B383" s="59"/>
    </row>
    <row r="384" ht="15.75" customHeight="1" spans="1:2">
      <c r="A384" s="59"/>
      <c r="B384" s="59"/>
    </row>
    <row r="385" ht="15.75" customHeight="1" spans="1:2">
      <c r="A385" s="59"/>
      <c r="B385" s="59"/>
    </row>
    <row r="386" ht="15.75" customHeight="1" spans="1:2">
      <c r="A386" s="59"/>
      <c r="B386" s="59"/>
    </row>
    <row r="387" ht="15.75" customHeight="1" spans="1:2">
      <c r="A387" s="59"/>
      <c r="B387" s="59"/>
    </row>
    <row r="388" ht="15.75" customHeight="1" spans="1:2">
      <c r="A388" s="59"/>
      <c r="B388" s="59"/>
    </row>
    <row r="389" ht="15.75" customHeight="1" spans="1:2">
      <c r="A389" s="59"/>
      <c r="B389" s="59"/>
    </row>
    <row r="390" ht="15.75" customHeight="1" spans="1:2">
      <c r="A390" s="59"/>
      <c r="B390" s="59"/>
    </row>
    <row r="391" ht="15.75" customHeight="1" spans="1:2">
      <c r="A391" s="59"/>
      <c r="B391" s="59"/>
    </row>
    <row r="392" ht="15.75" customHeight="1" spans="1:2">
      <c r="A392" s="59"/>
      <c r="B392" s="59"/>
    </row>
    <row r="393" ht="15.75" customHeight="1" spans="1:2">
      <c r="A393" s="59"/>
      <c r="B393" s="59"/>
    </row>
    <row r="394" ht="15.75" customHeight="1" spans="1:2">
      <c r="A394" s="59"/>
      <c r="B394" s="59"/>
    </row>
    <row r="395" ht="15.75" customHeight="1" spans="1:2">
      <c r="A395" s="59"/>
      <c r="B395" s="59"/>
    </row>
    <row r="396" ht="15.75" customHeight="1" spans="1:2">
      <c r="A396" s="59"/>
      <c r="B396" s="59"/>
    </row>
    <row r="397" ht="15.75" customHeight="1" spans="1:2">
      <c r="A397" s="59"/>
      <c r="B397" s="59"/>
    </row>
    <row r="398" ht="15.75" customHeight="1" spans="1:2">
      <c r="A398" s="59"/>
      <c r="B398" s="59"/>
    </row>
    <row r="399" ht="15.75" customHeight="1" spans="1:2">
      <c r="A399" s="59"/>
      <c r="B399" s="59"/>
    </row>
    <row r="400" ht="15.75" customHeight="1" spans="1:2">
      <c r="A400" s="59"/>
      <c r="B400" s="59"/>
    </row>
    <row r="401" ht="15.75" customHeight="1" spans="1:2">
      <c r="A401" s="59"/>
      <c r="B401" s="59"/>
    </row>
    <row r="402" ht="15.75" customHeight="1" spans="1:2">
      <c r="A402" s="59"/>
      <c r="B402" s="59"/>
    </row>
    <row r="403" ht="15.75" customHeight="1" spans="1:2">
      <c r="A403" s="59"/>
      <c r="B403" s="59"/>
    </row>
    <row r="404" ht="15.75" customHeight="1" spans="1:2">
      <c r="A404" s="59"/>
      <c r="B404" s="59"/>
    </row>
    <row r="405" ht="15.75" customHeight="1" spans="1:2">
      <c r="A405" s="59"/>
      <c r="B405" s="59"/>
    </row>
    <row r="406" ht="15.75" customHeight="1" spans="1:2">
      <c r="A406" s="59"/>
      <c r="B406" s="59"/>
    </row>
    <row r="407" ht="15.75" customHeight="1" spans="1:2">
      <c r="A407" s="59"/>
      <c r="B407" s="59"/>
    </row>
    <row r="408" ht="15.75" customHeight="1" spans="1:2">
      <c r="A408" s="59"/>
      <c r="B408" s="59"/>
    </row>
    <row r="409" ht="15.75" customHeight="1" spans="1:2">
      <c r="A409" s="59"/>
      <c r="B409" s="59"/>
    </row>
    <row r="410" ht="15.75" customHeight="1" spans="1:2">
      <c r="A410" s="59"/>
      <c r="B410" s="59"/>
    </row>
    <row r="411" ht="15.75" customHeight="1" spans="1:2">
      <c r="A411" s="59"/>
      <c r="B411" s="59"/>
    </row>
    <row r="412" ht="15.75" customHeight="1" spans="1:2">
      <c r="A412" s="59"/>
      <c r="B412" s="59"/>
    </row>
    <row r="413" ht="15.75" customHeight="1" spans="1:2">
      <c r="A413" s="59"/>
      <c r="B413" s="59"/>
    </row>
    <row r="414" ht="15.75" customHeight="1" spans="1:2">
      <c r="A414" s="59"/>
      <c r="B414" s="59"/>
    </row>
    <row r="415" ht="15.75" customHeight="1" spans="1:2">
      <c r="A415" s="59"/>
      <c r="B415" s="59"/>
    </row>
    <row r="416" ht="15.75" customHeight="1" spans="1:2">
      <c r="A416" s="59"/>
      <c r="B416" s="59"/>
    </row>
    <row r="417" ht="15.75" customHeight="1" spans="1:2">
      <c r="A417" s="59"/>
      <c r="B417" s="59"/>
    </row>
    <row r="418" ht="15.75" customHeight="1" spans="1:2">
      <c r="A418" s="59"/>
      <c r="B418" s="59"/>
    </row>
    <row r="419" ht="15.75" customHeight="1" spans="1:2">
      <c r="A419" s="59"/>
      <c r="B419" s="59"/>
    </row>
    <row r="420" ht="15.75" customHeight="1" spans="1:2">
      <c r="A420" s="59"/>
      <c r="B420" s="59"/>
    </row>
    <row r="421" ht="15.75" customHeight="1" spans="1:2">
      <c r="A421" s="59"/>
      <c r="B421" s="59"/>
    </row>
    <row r="422" ht="15.75" customHeight="1" spans="1:2">
      <c r="A422" s="59"/>
      <c r="B422" s="59"/>
    </row>
    <row r="423" ht="15.75" customHeight="1" spans="1:2">
      <c r="A423" s="59"/>
      <c r="B423" s="59"/>
    </row>
    <row r="424" ht="15.75" customHeight="1" spans="1:2">
      <c r="A424" s="59"/>
      <c r="B424" s="59"/>
    </row>
    <row r="425" ht="15.75" customHeight="1" spans="1:2">
      <c r="A425" s="59"/>
      <c r="B425" s="59"/>
    </row>
    <row r="426" ht="15.75" customHeight="1" spans="1:2">
      <c r="A426" s="59"/>
      <c r="B426" s="59"/>
    </row>
    <row r="427" ht="15.75" customHeight="1" spans="1:2">
      <c r="A427" s="59"/>
      <c r="B427" s="59"/>
    </row>
    <row r="428" ht="15.75" customHeight="1" spans="1:2">
      <c r="A428" s="59"/>
      <c r="B428" s="59"/>
    </row>
    <row r="429" ht="15.75" customHeight="1" spans="1:2">
      <c r="A429" s="59"/>
      <c r="B429" s="59"/>
    </row>
    <row r="430" ht="15.75" customHeight="1" spans="1:2">
      <c r="A430" s="59"/>
      <c r="B430" s="59"/>
    </row>
    <row r="431" ht="15.75" customHeight="1" spans="1:2">
      <c r="A431" s="59"/>
      <c r="B431" s="59"/>
    </row>
    <row r="432" ht="15.75" customHeight="1" spans="1:2">
      <c r="A432" s="59"/>
      <c r="B432" s="59"/>
    </row>
    <row r="433" ht="15.75" customHeight="1" spans="1:2">
      <c r="A433" s="59"/>
      <c r="B433" s="59"/>
    </row>
    <row r="434" ht="15.75" customHeight="1" spans="1:2">
      <c r="A434" s="59"/>
      <c r="B434" s="59"/>
    </row>
    <row r="435" ht="15.75" customHeight="1" spans="1:2">
      <c r="A435" s="59"/>
      <c r="B435" s="59"/>
    </row>
    <row r="436" ht="15.75" customHeight="1" spans="1:2">
      <c r="A436" s="59"/>
      <c r="B436" s="59"/>
    </row>
    <row r="437" ht="15.75" customHeight="1" spans="1:2">
      <c r="A437" s="59"/>
      <c r="B437" s="59"/>
    </row>
    <row r="438" ht="15.75" customHeight="1" spans="1:2">
      <c r="A438" s="59"/>
      <c r="B438" s="59"/>
    </row>
    <row r="439" ht="15.75" customHeight="1" spans="1:2">
      <c r="A439" s="59"/>
      <c r="B439" s="59"/>
    </row>
    <row r="440" ht="15.75" customHeight="1" spans="1:2">
      <c r="A440" s="59"/>
      <c r="B440" s="59"/>
    </row>
    <row r="441" ht="15.75" customHeight="1" spans="1:2">
      <c r="A441" s="59"/>
      <c r="B441" s="59"/>
    </row>
    <row r="442" ht="15.75" customHeight="1" spans="1:2">
      <c r="A442" s="59"/>
      <c r="B442" s="59"/>
    </row>
    <row r="443" ht="15.75" customHeight="1" spans="1:2">
      <c r="A443" s="59"/>
      <c r="B443" s="59"/>
    </row>
    <row r="444" ht="15.75" customHeight="1" spans="1:2">
      <c r="A444" s="59"/>
      <c r="B444" s="59"/>
    </row>
    <row r="445" ht="15.75" customHeight="1" spans="1:2">
      <c r="A445" s="59"/>
      <c r="B445" s="59"/>
    </row>
    <row r="446" ht="15.75" customHeight="1" spans="1:2">
      <c r="A446" s="59"/>
      <c r="B446" s="59"/>
    </row>
    <row r="447" ht="15.75" customHeight="1" spans="1:2">
      <c r="A447" s="59"/>
      <c r="B447" s="59"/>
    </row>
    <row r="448" ht="15.75" customHeight="1" spans="1:2">
      <c r="A448" s="59"/>
      <c r="B448" s="59"/>
    </row>
    <row r="449" ht="15.75" customHeight="1" spans="1:2">
      <c r="A449" s="59"/>
      <c r="B449" s="59"/>
    </row>
    <row r="450" ht="15.75" customHeight="1" spans="1:2">
      <c r="A450" s="59"/>
      <c r="B450" s="59"/>
    </row>
    <row r="451" ht="15.75" customHeight="1" spans="1:2">
      <c r="A451" s="59"/>
      <c r="B451" s="59"/>
    </row>
    <row r="452" ht="15.75" customHeight="1" spans="1:2">
      <c r="A452" s="59"/>
      <c r="B452" s="59"/>
    </row>
    <row r="453" ht="15.75" customHeight="1" spans="1:2">
      <c r="A453" s="59"/>
      <c r="B453" s="59"/>
    </row>
    <row r="454" ht="15.75" customHeight="1" spans="1:2">
      <c r="A454" s="59"/>
      <c r="B454" s="59"/>
    </row>
    <row r="455" ht="15.75" customHeight="1" spans="1:2">
      <c r="A455" s="59"/>
      <c r="B455" s="59"/>
    </row>
    <row r="456" ht="15.75" customHeight="1" spans="1:2">
      <c r="A456" s="59"/>
      <c r="B456" s="59"/>
    </row>
    <row r="457" ht="15.75" customHeight="1" spans="1:2">
      <c r="A457" s="59"/>
      <c r="B457" s="59"/>
    </row>
    <row r="458" ht="15.75" customHeight="1" spans="1:2">
      <c r="A458" s="59"/>
      <c r="B458" s="59"/>
    </row>
    <row r="459" ht="15.75" customHeight="1" spans="1:2">
      <c r="A459" s="59"/>
      <c r="B459" s="59"/>
    </row>
    <row r="460" ht="15.75" customHeight="1" spans="1:2">
      <c r="A460" s="59"/>
      <c r="B460" s="59"/>
    </row>
    <row r="461" ht="15.75" customHeight="1" spans="1:2">
      <c r="A461" s="59"/>
      <c r="B461" s="59"/>
    </row>
    <row r="462" ht="15.75" customHeight="1" spans="1:2">
      <c r="A462" s="59"/>
      <c r="B462" s="59"/>
    </row>
    <row r="463" ht="15.75" customHeight="1" spans="1:2">
      <c r="A463" s="59"/>
      <c r="B463" s="59"/>
    </row>
    <row r="464" ht="15.75" customHeight="1" spans="1:2">
      <c r="A464" s="59"/>
      <c r="B464" s="59"/>
    </row>
    <row r="465" ht="15.75" customHeight="1" spans="1:2">
      <c r="A465" s="59"/>
      <c r="B465" s="59"/>
    </row>
    <row r="466" ht="15.75" customHeight="1" spans="1:2">
      <c r="A466" s="59"/>
      <c r="B466" s="59"/>
    </row>
    <row r="467" ht="15.75" customHeight="1" spans="1:2">
      <c r="A467" s="59"/>
      <c r="B467" s="59"/>
    </row>
    <row r="468" ht="15.75" customHeight="1" spans="1:2">
      <c r="A468" s="59"/>
      <c r="B468" s="59"/>
    </row>
    <row r="469" ht="15.75" customHeight="1" spans="1:2">
      <c r="A469" s="59"/>
      <c r="B469" s="59"/>
    </row>
    <row r="470" ht="15.75" customHeight="1" spans="1:2">
      <c r="A470" s="59"/>
      <c r="B470" s="59"/>
    </row>
    <row r="471" ht="15.75" customHeight="1" spans="1:2">
      <c r="A471" s="59"/>
      <c r="B471" s="59"/>
    </row>
    <row r="472" ht="15.75" customHeight="1" spans="1:2">
      <c r="A472" s="59"/>
      <c r="B472" s="59"/>
    </row>
    <row r="473" ht="15.75" customHeight="1" spans="1:2">
      <c r="A473" s="59"/>
      <c r="B473" s="59"/>
    </row>
    <row r="474" ht="15.75" customHeight="1" spans="1:2">
      <c r="A474" s="59"/>
      <c r="B474" s="59"/>
    </row>
    <row r="475" ht="15.75" customHeight="1" spans="1:2">
      <c r="A475" s="59"/>
      <c r="B475" s="59"/>
    </row>
    <row r="476" ht="15.75" customHeight="1" spans="1:2">
      <c r="A476" s="59"/>
      <c r="B476" s="59"/>
    </row>
    <row r="477" ht="15.75" customHeight="1" spans="1:2">
      <c r="A477" s="59"/>
      <c r="B477" s="59"/>
    </row>
    <row r="478" ht="15.75" customHeight="1" spans="1:2">
      <c r="A478" s="59"/>
      <c r="B478" s="59"/>
    </row>
    <row r="479" ht="15.75" customHeight="1" spans="1:2">
      <c r="A479" s="59"/>
      <c r="B479" s="59"/>
    </row>
    <row r="480" ht="15.75" customHeight="1" spans="1:2">
      <c r="A480" s="59"/>
      <c r="B480" s="59"/>
    </row>
    <row r="481" ht="15.75" customHeight="1" spans="1:2">
      <c r="A481" s="59"/>
      <c r="B481" s="59"/>
    </row>
    <row r="482" ht="15.75" customHeight="1" spans="1:2">
      <c r="A482" s="59"/>
      <c r="B482" s="59"/>
    </row>
    <row r="483" ht="15.75" customHeight="1" spans="1:2">
      <c r="A483" s="59"/>
      <c r="B483" s="59"/>
    </row>
    <row r="484" ht="15.75" customHeight="1" spans="1:2">
      <c r="A484" s="59"/>
      <c r="B484" s="59"/>
    </row>
    <row r="485" ht="15.75" customHeight="1" spans="1:2">
      <c r="A485" s="59"/>
      <c r="B485" s="59"/>
    </row>
    <row r="486" ht="15.75" customHeight="1" spans="1:2">
      <c r="A486" s="59"/>
      <c r="B486" s="59"/>
    </row>
    <row r="487" ht="15.75" customHeight="1" spans="1:2">
      <c r="A487" s="59"/>
      <c r="B487" s="59"/>
    </row>
    <row r="488" ht="15.75" customHeight="1" spans="1:2">
      <c r="A488" s="59"/>
      <c r="B488" s="59"/>
    </row>
    <row r="489" ht="15.75" customHeight="1" spans="1:2">
      <c r="A489" s="59"/>
      <c r="B489" s="59"/>
    </row>
    <row r="490" ht="15.75" customHeight="1" spans="1:2">
      <c r="A490" s="59"/>
      <c r="B490" s="59"/>
    </row>
    <row r="491" ht="15.75" customHeight="1" spans="1:2">
      <c r="A491" s="59"/>
      <c r="B491" s="59"/>
    </row>
    <row r="492" ht="15.75" customHeight="1" spans="1:2">
      <c r="A492" s="59"/>
      <c r="B492" s="59"/>
    </row>
    <row r="493" ht="15.75" customHeight="1" spans="1:2">
      <c r="A493" s="59"/>
      <c r="B493" s="59"/>
    </row>
    <row r="494" ht="15.75" customHeight="1" spans="1:2">
      <c r="A494" s="59"/>
      <c r="B494" s="59"/>
    </row>
    <row r="495" ht="15.75" customHeight="1" spans="1:2">
      <c r="A495" s="59"/>
      <c r="B495" s="59"/>
    </row>
    <row r="496" ht="15.75" customHeight="1" spans="1:2">
      <c r="A496" s="59"/>
      <c r="B496" s="59"/>
    </row>
    <row r="497" ht="15.75" customHeight="1" spans="1:2">
      <c r="A497" s="59"/>
      <c r="B497" s="59"/>
    </row>
    <row r="498" ht="15.75" customHeight="1" spans="1:2">
      <c r="A498" s="59"/>
      <c r="B498" s="59"/>
    </row>
    <row r="499" ht="15.75" customHeight="1" spans="1:2">
      <c r="A499" s="59"/>
      <c r="B499" s="59"/>
    </row>
    <row r="500" ht="15.75" customHeight="1" spans="1:2">
      <c r="A500" s="59"/>
      <c r="B500" s="59"/>
    </row>
    <row r="501" ht="15.75" customHeight="1" spans="1:2">
      <c r="A501" s="59"/>
      <c r="B501" s="59"/>
    </row>
    <row r="502" ht="15.75" customHeight="1" spans="1:2">
      <c r="A502" s="59"/>
      <c r="B502" s="59"/>
    </row>
    <row r="503" ht="15.75" customHeight="1" spans="1:2">
      <c r="A503" s="59"/>
      <c r="B503" s="59"/>
    </row>
    <row r="504" ht="15.75" customHeight="1" spans="1:2">
      <c r="A504" s="59"/>
      <c r="B504" s="59"/>
    </row>
    <row r="505" ht="15.75" customHeight="1" spans="1:2">
      <c r="A505" s="59"/>
      <c r="B505" s="59"/>
    </row>
    <row r="506" ht="15.75" customHeight="1" spans="1:2">
      <c r="A506" s="59"/>
      <c r="B506" s="59"/>
    </row>
    <row r="507" ht="15.75" customHeight="1" spans="1:2">
      <c r="A507" s="59"/>
      <c r="B507" s="59"/>
    </row>
    <row r="508" ht="15.75" customHeight="1" spans="1:2">
      <c r="A508" s="59"/>
      <c r="B508" s="59"/>
    </row>
    <row r="509" ht="15.75" customHeight="1" spans="1:2">
      <c r="A509" s="59"/>
      <c r="B509" s="59"/>
    </row>
    <row r="510" ht="15.75" customHeight="1" spans="1:2">
      <c r="A510" s="59"/>
      <c r="B510" s="59"/>
    </row>
    <row r="511" ht="15.75" customHeight="1" spans="1:2">
      <c r="A511" s="59"/>
      <c r="B511" s="59"/>
    </row>
    <row r="512" ht="15.75" customHeight="1" spans="1:2">
      <c r="A512" s="59"/>
      <c r="B512" s="59"/>
    </row>
    <row r="513" ht="15.75" customHeight="1" spans="1:2">
      <c r="A513" s="59"/>
      <c r="B513" s="59"/>
    </row>
    <row r="514" ht="15.75" customHeight="1" spans="1:2">
      <c r="A514" s="59"/>
      <c r="B514" s="59"/>
    </row>
    <row r="515" ht="15.75" customHeight="1" spans="1:2">
      <c r="A515" s="59"/>
      <c r="B515" s="59"/>
    </row>
    <row r="516" ht="15.75" customHeight="1" spans="1:2">
      <c r="A516" s="59"/>
      <c r="B516" s="59"/>
    </row>
    <row r="517" ht="15.75" customHeight="1" spans="1:2">
      <c r="A517" s="59"/>
      <c r="B517" s="59"/>
    </row>
    <row r="518" ht="15.75" customHeight="1" spans="1:2">
      <c r="A518" s="59"/>
      <c r="B518" s="59"/>
    </row>
    <row r="519" ht="15.75" customHeight="1" spans="1:2">
      <c r="A519" s="59"/>
      <c r="B519" s="59"/>
    </row>
    <row r="520" ht="15.75" customHeight="1" spans="1:2">
      <c r="A520" s="59"/>
      <c r="B520" s="59"/>
    </row>
    <row r="521" ht="15.75" customHeight="1" spans="1:2">
      <c r="A521" s="59"/>
      <c r="B521" s="59"/>
    </row>
    <row r="522" ht="15.75" customHeight="1" spans="1:2">
      <c r="A522" s="59"/>
      <c r="B522" s="59"/>
    </row>
    <row r="523" ht="15.75" customHeight="1" spans="1:2">
      <c r="A523" s="59"/>
      <c r="B523" s="59"/>
    </row>
    <row r="524" ht="15.75" customHeight="1" spans="1:2">
      <c r="A524" s="59"/>
      <c r="B524" s="59"/>
    </row>
    <row r="525" ht="15.75" customHeight="1" spans="1:2">
      <c r="A525" s="59"/>
      <c r="B525" s="59"/>
    </row>
    <row r="526" ht="15.75" customHeight="1" spans="1:2">
      <c r="A526" s="59"/>
      <c r="B526" s="59"/>
    </row>
    <row r="527" ht="15.75" customHeight="1" spans="1:2">
      <c r="A527" s="59"/>
      <c r="B527" s="59"/>
    </row>
    <row r="528" ht="15.75" customHeight="1" spans="1:2">
      <c r="A528" s="59"/>
      <c r="B528" s="59"/>
    </row>
    <row r="529" ht="15.75" customHeight="1" spans="1:2">
      <c r="A529" s="59"/>
      <c r="B529" s="59"/>
    </row>
    <row r="530" ht="15.75" customHeight="1" spans="1:2">
      <c r="A530" s="59"/>
      <c r="B530" s="59"/>
    </row>
    <row r="531" ht="15.75" customHeight="1" spans="1:2">
      <c r="A531" s="59"/>
      <c r="B531" s="59"/>
    </row>
    <row r="532" ht="15.75" customHeight="1" spans="1:2">
      <c r="A532" s="59"/>
      <c r="B532" s="59"/>
    </row>
    <row r="533" ht="15.75" customHeight="1" spans="1:2">
      <c r="A533" s="59"/>
      <c r="B533" s="59"/>
    </row>
    <row r="534" ht="15.75" customHeight="1" spans="1:2">
      <c r="A534" s="59"/>
      <c r="B534" s="59"/>
    </row>
    <row r="535" ht="15.75" customHeight="1" spans="1:2">
      <c r="A535" s="59"/>
      <c r="B535" s="59"/>
    </row>
    <row r="536" ht="15.75" customHeight="1" spans="1:2">
      <c r="A536" s="59"/>
      <c r="B536" s="59"/>
    </row>
    <row r="537" ht="15.75" customHeight="1" spans="1:2">
      <c r="A537" s="59"/>
      <c r="B537" s="59"/>
    </row>
    <row r="538" ht="15.75" customHeight="1" spans="1:2">
      <c r="A538" s="59"/>
      <c r="B538" s="59"/>
    </row>
    <row r="539" ht="15.75" customHeight="1" spans="1:2">
      <c r="A539" s="59"/>
      <c r="B539" s="59"/>
    </row>
    <row r="540" ht="15.75" customHeight="1" spans="1:2">
      <c r="A540" s="59"/>
      <c r="B540" s="59"/>
    </row>
    <row r="541" ht="15.75" customHeight="1" spans="1:2">
      <c r="A541" s="59"/>
      <c r="B541" s="59"/>
    </row>
    <row r="542" ht="15.75" customHeight="1" spans="1:2">
      <c r="A542" s="59"/>
      <c r="B542" s="59"/>
    </row>
    <row r="543" ht="15.75" customHeight="1" spans="1:2">
      <c r="A543" s="59"/>
      <c r="B543" s="59"/>
    </row>
    <row r="544" ht="15.75" customHeight="1" spans="1:2">
      <c r="A544" s="59"/>
      <c r="B544" s="59"/>
    </row>
    <row r="545" ht="15.75" customHeight="1" spans="1:2">
      <c r="A545" s="59"/>
      <c r="B545" s="59"/>
    </row>
    <row r="546" ht="15.75" customHeight="1" spans="1:2">
      <c r="A546" s="59"/>
      <c r="B546" s="59"/>
    </row>
    <row r="547" ht="15.75" customHeight="1" spans="1:2">
      <c r="A547" s="59"/>
      <c r="B547" s="59"/>
    </row>
    <row r="548" ht="15.75" customHeight="1" spans="1:2">
      <c r="A548" s="59"/>
      <c r="B548" s="59"/>
    </row>
    <row r="549" ht="15.75" customHeight="1" spans="1:2">
      <c r="A549" s="59"/>
      <c r="B549" s="59"/>
    </row>
    <row r="550" ht="15.75" customHeight="1" spans="1:2">
      <c r="A550" s="59"/>
      <c r="B550" s="59"/>
    </row>
    <row r="551" ht="15.75" customHeight="1" spans="1:2">
      <c r="A551" s="59"/>
      <c r="B551" s="59"/>
    </row>
    <row r="552" ht="15.75" customHeight="1" spans="1:2">
      <c r="A552" s="59"/>
      <c r="B552" s="59"/>
    </row>
    <row r="553" ht="15.75" customHeight="1" spans="1:2">
      <c r="A553" s="59"/>
      <c r="B553" s="59"/>
    </row>
    <row r="554" ht="15.75" customHeight="1" spans="1:2">
      <c r="A554" s="59"/>
      <c r="B554" s="59"/>
    </row>
    <row r="555" ht="15.75" customHeight="1" spans="1:2">
      <c r="A555" s="59"/>
      <c r="B555" s="59"/>
    </row>
    <row r="556" ht="15.75" customHeight="1" spans="1:2">
      <c r="A556" s="59"/>
      <c r="B556" s="59"/>
    </row>
    <row r="557" ht="15.75" customHeight="1" spans="1:2">
      <c r="A557" s="59"/>
      <c r="B557" s="59"/>
    </row>
    <row r="558" ht="15.75" customHeight="1" spans="1:2">
      <c r="A558" s="59"/>
      <c r="B558" s="59"/>
    </row>
    <row r="559" ht="15.75" customHeight="1" spans="1:2">
      <c r="A559" s="59"/>
      <c r="B559" s="59"/>
    </row>
    <row r="560" ht="15.75" customHeight="1" spans="1:2">
      <c r="A560" s="59"/>
      <c r="B560" s="59"/>
    </row>
    <row r="561" ht="15.75" customHeight="1" spans="1:2">
      <c r="A561" s="59"/>
      <c r="B561" s="59"/>
    </row>
    <row r="562" ht="15.75" customHeight="1" spans="1:2">
      <c r="A562" s="59"/>
      <c r="B562" s="59"/>
    </row>
    <row r="563" ht="15.75" customHeight="1" spans="1:2">
      <c r="A563" s="59"/>
      <c r="B563" s="59"/>
    </row>
    <row r="564" ht="15.75" customHeight="1" spans="1:2">
      <c r="A564" s="59"/>
      <c r="B564" s="59"/>
    </row>
    <row r="565" ht="15.75" customHeight="1" spans="1:2">
      <c r="A565" s="59"/>
      <c r="B565" s="59"/>
    </row>
    <row r="566" ht="15.75" customHeight="1" spans="1:2">
      <c r="A566" s="59"/>
      <c r="B566" s="59"/>
    </row>
    <row r="567" ht="15.75" customHeight="1" spans="1:2">
      <c r="A567" s="59"/>
      <c r="B567" s="59"/>
    </row>
    <row r="568" ht="15.75" customHeight="1" spans="1:2">
      <c r="A568" s="59"/>
      <c r="B568" s="59"/>
    </row>
    <row r="569" ht="15.75" customHeight="1" spans="1:2">
      <c r="A569" s="59"/>
      <c r="B569" s="59"/>
    </row>
    <row r="570" ht="15.75" customHeight="1" spans="1:2">
      <c r="A570" s="59"/>
      <c r="B570" s="59"/>
    </row>
    <row r="571" ht="15.75" customHeight="1" spans="1:2">
      <c r="A571" s="59"/>
      <c r="B571" s="59"/>
    </row>
    <row r="572" ht="15.75" customHeight="1" spans="1:2">
      <c r="A572" s="59"/>
      <c r="B572" s="59"/>
    </row>
    <row r="573" ht="15.75" customHeight="1" spans="1:2">
      <c r="A573" s="59"/>
      <c r="B573" s="59"/>
    </row>
    <row r="574" ht="15.75" customHeight="1" spans="1:2">
      <c r="A574" s="59"/>
      <c r="B574" s="59"/>
    </row>
    <row r="575" ht="15.75" customHeight="1" spans="1:2">
      <c r="A575" s="59"/>
      <c r="B575" s="59"/>
    </row>
    <row r="576" ht="15.75" customHeight="1" spans="1:2">
      <c r="A576" s="59"/>
      <c r="B576" s="59"/>
    </row>
    <row r="577" ht="15.75" customHeight="1" spans="1:2">
      <c r="A577" s="59"/>
      <c r="B577" s="59"/>
    </row>
    <row r="578" ht="15.75" customHeight="1" spans="1:2">
      <c r="A578" s="59"/>
      <c r="B578" s="59"/>
    </row>
    <row r="579" ht="15.75" customHeight="1" spans="1:2">
      <c r="A579" s="59"/>
      <c r="B579" s="59"/>
    </row>
    <row r="580" ht="15.75" customHeight="1" spans="1:2">
      <c r="A580" s="59"/>
      <c r="B580" s="59"/>
    </row>
    <row r="581" ht="15.75" customHeight="1" spans="1:2">
      <c r="A581" s="59"/>
      <c r="B581" s="59"/>
    </row>
    <row r="582" ht="15.75" customHeight="1" spans="1:2">
      <c r="A582" s="59"/>
      <c r="B582" s="59"/>
    </row>
    <row r="583" ht="15.75" customHeight="1" spans="1:2">
      <c r="A583" s="59"/>
      <c r="B583" s="59"/>
    </row>
    <row r="584" ht="15.75" customHeight="1" spans="1:2">
      <c r="A584" s="59"/>
      <c r="B584" s="59"/>
    </row>
    <row r="585" ht="15.75" customHeight="1" spans="1:2">
      <c r="A585" s="59"/>
      <c r="B585" s="59"/>
    </row>
    <row r="586" ht="15.75" customHeight="1" spans="1:2">
      <c r="A586" s="59"/>
      <c r="B586" s="59"/>
    </row>
    <row r="587" ht="15.75" customHeight="1" spans="1:2">
      <c r="A587" s="59"/>
      <c r="B587" s="59"/>
    </row>
    <row r="588" ht="15.75" customHeight="1" spans="1:2">
      <c r="A588" s="59"/>
      <c r="B588" s="59"/>
    </row>
    <row r="589" ht="15.75" customHeight="1" spans="1:2">
      <c r="A589" s="59"/>
      <c r="B589" s="59"/>
    </row>
    <row r="590" ht="15.75" customHeight="1" spans="1:2">
      <c r="A590" s="59"/>
      <c r="B590" s="59"/>
    </row>
    <row r="591" ht="15.75" customHeight="1" spans="1:2">
      <c r="A591" s="59"/>
      <c r="B591" s="59"/>
    </row>
    <row r="592" ht="15.75" customHeight="1" spans="1:2">
      <c r="A592" s="59"/>
      <c r="B592" s="59"/>
    </row>
    <row r="593" ht="15.75" customHeight="1" spans="1:2">
      <c r="A593" s="59"/>
      <c r="B593" s="59"/>
    </row>
    <row r="594" ht="15.75" customHeight="1" spans="1:2">
      <c r="A594" s="59"/>
      <c r="B594" s="59"/>
    </row>
    <row r="595" ht="15.75" customHeight="1" spans="1:2">
      <c r="A595" s="59"/>
      <c r="B595" s="59"/>
    </row>
    <row r="596" ht="15.75" customHeight="1" spans="1:2">
      <c r="A596" s="59"/>
      <c r="B596" s="59"/>
    </row>
    <row r="597" ht="15.75" customHeight="1" spans="1:2">
      <c r="A597" s="59"/>
      <c r="B597" s="59"/>
    </row>
    <row r="598" ht="15.75" customHeight="1" spans="1:2">
      <c r="A598" s="59"/>
      <c r="B598" s="59"/>
    </row>
    <row r="599" ht="15.75" customHeight="1" spans="1:2">
      <c r="A599" s="59"/>
      <c r="B599" s="59"/>
    </row>
    <row r="600" ht="15.75" customHeight="1" spans="1:2">
      <c r="A600" s="59"/>
      <c r="B600" s="59"/>
    </row>
    <row r="601" ht="15.75" customHeight="1" spans="1:2">
      <c r="A601" s="59"/>
      <c r="B601" s="59"/>
    </row>
    <row r="602" ht="15.75" customHeight="1" spans="1:2">
      <c r="A602" s="59"/>
      <c r="B602" s="59"/>
    </row>
    <row r="603" ht="15.75" customHeight="1" spans="1:2">
      <c r="A603" s="59"/>
      <c r="B603" s="59"/>
    </row>
    <row r="604" ht="15.75" customHeight="1" spans="1:2">
      <c r="A604" s="59"/>
      <c r="B604" s="59"/>
    </row>
    <row r="605" ht="15.75" customHeight="1" spans="1:2">
      <c r="A605" s="59"/>
      <c r="B605" s="59"/>
    </row>
    <row r="606" ht="15.75" customHeight="1" spans="1:2">
      <c r="A606" s="59"/>
      <c r="B606" s="59"/>
    </row>
    <row r="607" ht="15.75" customHeight="1" spans="1:2">
      <c r="A607" s="59"/>
      <c r="B607" s="59"/>
    </row>
    <row r="608" ht="15.75" customHeight="1" spans="1:2">
      <c r="A608" s="59"/>
      <c r="B608" s="59"/>
    </row>
    <row r="609" ht="15.75" customHeight="1" spans="1:2">
      <c r="A609" s="59"/>
      <c r="B609" s="59"/>
    </row>
    <row r="610" ht="15.75" customHeight="1" spans="1:2">
      <c r="A610" s="59"/>
      <c r="B610" s="59"/>
    </row>
    <row r="611" ht="15.75" customHeight="1" spans="1:2">
      <c r="A611" s="59"/>
      <c r="B611" s="59"/>
    </row>
    <row r="612" ht="15.75" customHeight="1" spans="1:2">
      <c r="A612" s="59"/>
      <c r="B612" s="59"/>
    </row>
    <row r="613" ht="15.75" customHeight="1" spans="1:2">
      <c r="A613" s="59"/>
      <c r="B613" s="59"/>
    </row>
    <row r="614" ht="15.75" customHeight="1" spans="1:2">
      <c r="A614" s="59"/>
      <c r="B614" s="59"/>
    </row>
    <row r="615" ht="15.75" customHeight="1" spans="1:2">
      <c r="A615" s="59"/>
      <c r="B615" s="59"/>
    </row>
    <row r="616" ht="15.75" customHeight="1" spans="1:2">
      <c r="A616" s="59"/>
      <c r="B616" s="59"/>
    </row>
    <row r="617" ht="15.75" customHeight="1" spans="1:2">
      <c r="A617" s="59"/>
      <c r="B617" s="59"/>
    </row>
    <row r="618" ht="15.75" customHeight="1" spans="1:2">
      <c r="A618" s="59"/>
      <c r="B618" s="59"/>
    </row>
    <row r="619" ht="15.75" customHeight="1" spans="1:2">
      <c r="A619" s="59"/>
      <c r="B619" s="59"/>
    </row>
    <row r="620" ht="15.75" customHeight="1" spans="1:2">
      <c r="A620" s="59"/>
      <c r="B620" s="59"/>
    </row>
    <row r="621" ht="15.75" customHeight="1" spans="1:2">
      <c r="A621" s="59"/>
      <c r="B621" s="59"/>
    </row>
    <row r="622" ht="15.75" customHeight="1" spans="1:2">
      <c r="A622" s="59"/>
      <c r="B622" s="59"/>
    </row>
    <row r="623" ht="15.75" customHeight="1" spans="1:2">
      <c r="A623" s="59"/>
      <c r="B623" s="59"/>
    </row>
    <row r="624" ht="15.75" customHeight="1" spans="1:2">
      <c r="A624" s="59"/>
      <c r="B624" s="59"/>
    </row>
    <row r="625" ht="15.75" customHeight="1" spans="1:2">
      <c r="A625" s="59"/>
      <c r="B625" s="59"/>
    </row>
    <row r="626" ht="15.75" customHeight="1" spans="1:2">
      <c r="A626" s="59"/>
      <c r="B626" s="59"/>
    </row>
    <row r="627" ht="15.75" customHeight="1" spans="1:2">
      <c r="A627" s="59"/>
      <c r="B627" s="59"/>
    </row>
    <row r="628" ht="15.75" customHeight="1" spans="1:2">
      <c r="A628" s="59"/>
      <c r="B628" s="59"/>
    </row>
    <row r="629" ht="15.75" customHeight="1" spans="1:2">
      <c r="A629" s="59"/>
      <c r="B629" s="59"/>
    </row>
    <row r="630" ht="15.75" customHeight="1" spans="1:2">
      <c r="A630" s="59"/>
      <c r="B630" s="59"/>
    </row>
    <row r="631" ht="15.75" customHeight="1" spans="1:2">
      <c r="A631" s="59"/>
      <c r="B631" s="59"/>
    </row>
    <row r="632" ht="15.75" customHeight="1" spans="1:2">
      <c r="A632" s="59"/>
      <c r="B632" s="59"/>
    </row>
    <row r="633" ht="15.75" customHeight="1" spans="1:2">
      <c r="A633" s="59"/>
      <c r="B633" s="59"/>
    </row>
    <row r="634" ht="15.75" customHeight="1" spans="1:2">
      <c r="A634" s="59"/>
      <c r="B634" s="59"/>
    </row>
    <row r="635" ht="15.75" customHeight="1" spans="1:2">
      <c r="A635" s="59"/>
      <c r="B635" s="59"/>
    </row>
    <row r="636" ht="15.75" customHeight="1" spans="1:2">
      <c r="A636" s="59"/>
      <c r="B636" s="59"/>
    </row>
    <row r="637" ht="15.75" customHeight="1" spans="1:2">
      <c r="A637" s="59"/>
      <c r="B637" s="59"/>
    </row>
    <row r="638" ht="15.75" customHeight="1" spans="1:2">
      <c r="A638" s="59"/>
      <c r="B638" s="59"/>
    </row>
    <row r="639" ht="15.75" customHeight="1" spans="1:2">
      <c r="A639" s="59"/>
      <c r="B639" s="59"/>
    </row>
    <row r="640" ht="15.75" customHeight="1" spans="1:2">
      <c r="A640" s="59"/>
      <c r="B640" s="59"/>
    </row>
    <row r="641" ht="15.75" customHeight="1" spans="1:2">
      <c r="A641" s="59"/>
      <c r="B641" s="59"/>
    </row>
    <row r="642" ht="15.75" customHeight="1" spans="1:2">
      <c r="A642" s="59"/>
      <c r="B642" s="59"/>
    </row>
    <row r="643" ht="15.75" customHeight="1" spans="1:2">
      <c r="A643" s="59"/>
      <c r="B643" s="59"/>
    </row>
    <row r="644" ht="15.75" customHeight="1" spans="1:2">
      <c r="A644" s="59"/>
      <c r="B644" s="59"/>
    </row>
    <row r="645" ht="15.75" customHeight="1" spans="1:2">
      <c r="A645" s="59"/>
      <c r="B645" s="59"/>
    </row>
    <row r="646" ht="15.75" customHeight="1" spans="1:2">
      <c r="A646" s="59"/>
      <c r="B646" s="59"/>
    </row>
    <row r="647" ht="15.75" customHeight="1" spans="1:2">
      <c r="A647" s="59"/>
      <c r="B647" s="59"/>
    </row>
    <row r="648" ht="15.75" customHeight="1" spans="1:2">
      <c r="A648" s="59"/>
      <c r="B648" s="59"/>
    </row>
    <row r="649" ht="15.75" customHeight="1" spans="1:2">
      <c r="A649" s="59"/>
      <c r="B649" s="59"/>
    </row>
    <row r="650" ht="15.75" customHeight="1" spans="1:2">
      <c r="A650" s="59"/>
      <c r="B650" s="59"/>
    </row>
    <row r="651" ht="15.75" customHeight="1" spans="1:2">
      <c r="A651" s="59"/>
      <c r="B651" s="59"/>
    </row>
    <row r="652" ht="15.75" customHeight="1" spans="1:2">
      <c r="A652" s="59"/>
      <c r="B652" s="59"/>
    </row>
    <row r="653" ht="15.75" customHeight="1" spans="1:2">
      <c r="A653" s="59"/>
      <c r="B653" s="59"/>
    </row>
    <row r="654" ht="15.75" customHeight="1" spans="1:2">
      <c r="A654" s="59"/>
      <c r="B654" s="59"/>
    </row>
    <row r="655" ht="15.75" customHeight="1" spans="1:2">
      <c r="A655" s="59"/>
      <c r="B655" s="59"/>
    </row>
    <row r="656" ht="15.75" customHeight="1" spans="1:2">
      <c r="A656" s="59"/>
      <c r="B656" s="59"/>
    </row>
    <row r="657" ht="15.75" customHeight="1" spans="1:2">
      <c r="A657" s="59"/>
      <c r="B657" s="59"/>
    </row>
    <row r="658" ht="15.75" customHeight="1" spans="1:2">
      <c r="A658" s="59"/>
      <c r="B658" s="59"/>
    </row>
    <row r="659" ht="15.75" customHeight="1" spans="1:2">
      <c r="A659" s="59"/>
      <c r="B659" s="59"/>
    </row>
    <row r="660" ht="15.75" customHeight="1" spans="1:2">
      <c r="A660" s="59"/>
      <c r="B660" s="59"/>
    </row>
    <row r="661" ht="15.75" customHeight="1" spans="1:2">
      <c r="A661" s="59"/>
      <c r="B661" s="59"/>
    </row>
    <row r="662" ht="15.75" customHeight="1" spans="1:2">
      <c r="A662" s="59"/>
      <c r="B662" s="59"/>
    </row>
    <row r="663" ht="15.75" customHeight="1" spans="1:2">
      <c r="A663" s="59"/>
      <c r="B663" s="59"/>
    </row>
    <row r="664" ht="15.75" customHeight="1" spans="1:2">
      <c r="A664" s="59"/>
      <c r="B664" s="59"/>
    </row>
    <row r="665" ht="15.75" customHeight="1" spans="1:2">
      <c r="A665" s="59"/>
      <c r="B665" s="59"/>
    </row>
    <row r="666" ht="15.75" customHeight="1" spans="1:2">
      <c r="A666" s="59"/>
      <c r="B666" s="59"/>
    </row>
    <row r="667" ht="15.75" customHeight="1" spans="1:2">
      <c r="A667" s="59"/>
      <c r="B667" s="59"/>
    </row>
    <row r="668" ht="15.75" customHeight="1" spans="1:2">
      <c r="A668" s="59"/>
      <c r="B668" s="59"/>
    </row>
    <row r="669" ht="15.75" customHeight="1" spans="1:2">
      <c r="A669" s="59"/>
      <c r="B669" s="59"/>
    </row>
    <row r="670" ht="15.75" customHeight="1" spans="1:2">
      <c r="A670" s="59"/>
      <c r="B670" s="59"/>
    </row>
    <row r="671" ht="15.75" customHeight="1" spans="1:2">
      <c r="A671" s="59"/>
      <c r="B671" s="59"/>
    </row>
    <row r="672" ht="15.75" customHeight="1" spans="1:2">
      <c r="A672" s="59"/>
      <c r="B672" s="59"/>
    </row>
    <row r="673" ht="15.75" customHeight="1" spans="1:2">
      <c r="A673" s="59"/>
      <c r="B673" s="59"/>
    </row>
    <row r="674" ht="15.75" customHeight="1" spans="1:2">
      <c r="A674" s="59"/>
      <c r="B674" s="59"/>
    </row>
    <row r="675" ht="15.75" customHeight="1" spans="1:2">
      <c r="A675" s="59"/>
      <c r="B675" s="59"/>
    </row>
    <row r="676" ht="15.75" customHeight="1" spans="1:2">
      <c r="A676" s="59"/>
      <c r="B676" s="59"/>
    </row>
    <row r="677" ht="15.75" customHeight="1" spans="1:2">
      <c r="A677" s="59"/>
      <c r="B677" s="59"/>
    </row>
    <row r="678" ht="15.75" customHeight="1" spans="1:2">
      <c r="A678" s="59"/>
      <c r="B678" s="59"/>
    </row>
    <row r="679" ht="15.75" customHeight="1" spans="1:2">
      <c r="A679" s="59"/>
      <c r="B679" s="59"/>
    </row>
    <row r="680" ht="15.75" customHeight="1" spans="1:2">
      <c r="A680" s="59"/>
      <c r="B680" s="59"/>
    </row>
    <row r="681" ht="15.75" customHeight="1" spans="1:2">
      <c r="A681" s="59"/>
      <c r="B681" s="59"/>
    </row>
    <row r="682" ht="15.75" customHeight="1" spans="1:2">
      <c r="A682" s="59"/>
      <c r="B682" s="59"/>
    </row>
    <row r="683" ht="15.75" customHeight="1" spans="1:2">
      <c r="A683" s="59"/>
      <c r="B683" s="59"/>
    </row>
    <row r="684" ht="15.75" customHeight="1" spans="1:2">
      <c r="A684" s="59"/>
      <c r="B684" s="59"/>
    </row>
    <row r="685" ht="15.75" customHeight="1" spans="1:2">
      <c r="A685" s="59"/>
      <c r="B685" s="59"/>
    </row>
    <row r="686" ht="15.75" customHeight="1" spans="1:2">
      <c r="A686" s="59"/>
      <c r="B686" s="59"/>
    </row>
    <row r="687" ht="15.75" customHeight="1" spans="1:2">
      <c r="A687" s="59"/>
      <c r="B687" s="59"/>
    </row>
    <row r="688" ht="15.75" customHeight="1" spans="1:2">
      <c r="A688" s="59"/>
      <c r="B688" s="59"/>
    </row>
    <row r="689" ht="15.75" customHeight="1" spans="1:2">
      <c r="A689" s="59"/>
      <c r="B689" s="59"/>
    </row>
    <row r="690" ht="15.75" customHeight="1" spans="1:2">
      <c r="A690" s="59"/>
      <c r="B690" s="59"/>
    </row>
    <row r="691" ht="15.75" customHeight="1" spans="1:2">
      <c r="A691" s="59"/>
      <c r="B691" s="59"/>
    </row>
    <row r="692" ht="15.75" customHeight="1" spans="1:2">
      <c r="A692" s="59"/>
      <c r="B692" s="59"/>
    </row>
    <row r="693" ht="15.75" customHeight="1" spans="1:2">
      <c r="A693" s="59"/>
      <c r="B693" s="59"/>
    </row>
    <row r="694" ht="15.75" customHeight="1" spans="1:2">
      <c r="A694" s="59"/>
      <c r="B694" s="59"/>
    </row>
    <row r="695" ht="15.75" customHeight="1" spans="1:2">
      <c r="A695" s="59"/>
      <c r="B695" s="59"/>
    </row>
    <row r="696" ht="15.75" customHeight="1" spans="1:2">
      <c r="A696" s="59"/>
      <c r="B696" s="59"/>
    </row>
    <row r="697" ht="15.75" customHeight="1" spans="1:2">
      <c r="A697" s="59"/>
      <c r="B697" s="59"/>
    </row>
    <row r="698" ht="15.75" customHeight="1" spans="1:2">
      <c r="A698" s="59"/>
      <c r="B698" s="59"/>
    </row>
    <row r="699" ht="15.75" customHeight="1" spans="1:2">
      <c r="A699" s="59"/>
      <c r="B699" s="59"/>
    </row>
    <row r="700" ht="15.75" customHeight="1" spans="1:2">
      <c r="A700" s="59"/>
      <c r="B700" s="59"/>
    </row>
    <row r="701" ht="15.75" customHeight="1" spans="1:2">
      <c r="A701" s="59"/>
      <c r="B701" s="59"/>
    </row>
    <row r="702" ht="15.75" customHeight="1" spans="1:2">
      <c r="A702" s="59"/>
      <c r="B702" s="59"/>
    </row>
    <row r="703" ht="15.75" customHeight="1" spans="1:2">
      <c r="A703" s="59"/>
      <c r="B703" s="59"/>
    </row>
    <row r="704" ht="15.75" customHeight="1" spans="1:2">
      <c r="A704" s="59"/>
      <c r="B704" s="59"/>
    </row>
    <row r="705" ht="15.75" customHeight="1" spans="1:2">
      <c r="A705" s="59"/>
      <c r="B705" s="59"/>
    </row>
    <row r="706" ht="15.75" customHeight="1" spans="1:2">
      <c r="A706" s="59"/>
      <c r="B706" s="59"/>
    </row>
    <row r="707" ht="15.75" customHeight="1" spans="1:2">
      <c r="A707" s="59"/>
      <c r="B707" s="59"/>
    </row>
    <row r="708" ht="15.75" customHeight="1" spans="1:2">
      <c r="A708" s="59"/>
      <c r="B708" s="59"/>
    </row>
    <row r="709" ht="15.75" customHeight="1" spans="1:2">
      <c r="A709" s="59"/>
      <c r="B709" s="59"/>
    </row>
    <row r="710" ht="15.75" customHeight="1" spans="1:2">
      <c r="A710" s="59"/>
      <c r="B710" s="59"/>
    </row>
    <row r="711" ht="15.75" customHeight="1" spans="1:2">
      <c r="A711" s="59"/>
      <c r="B711" s="59"/>
    </row>
    <row r="712" ht="15.75" customHeight="1" spans="1:2">
      <c r="A712" s="59"/>
      <c r="B712" s="59"/>
    </row>
    <row r="713" ht="15.75" customHeight="1" spans="1:2">
      <c r="A713" s="59"/>
      <c r="B713" s="59"/>
    </row>
    <row r="714" ht="15.75" customHeight="1" spans="1:2">
      <c r="A714" s="59"/>
      <c r="B714" s="59"/>
    </row>
    <row r="715" ht="15.75" customHeight="1" spans="1:2">
      <c r="A715" s="59"/>
      <c r="B715" s="59"/>
    </row>
    <row r="716" ht="15.75" customHeight="1" spans="1:2">
      <c r="A716" s="59"/>
      <c r="B716" s="59"/>
    </row>
    <row r="717" ht="15.75" customHeight="1" spans="1:2">
      <c r="A717" s="59"/>
      <c r="B717" s="59"/>
    </row>
    <row r="718" ht="15.75" customHeight="1" spans="1:2">
      <c r="A718" s="59"/>
      <c r="B718" s="59"/>
    </row>
    <row r="719" ht="15.75" customHeight="1" spans="1:2">
      <c r="A719" s="59"/>
      <c r="B719" s="59"/>
    </row>
    <row r="720" ht="15.75" customHeight="1" spans="1:2">
      <c r="A720" s="59"/>
      <c r="B720" s="59"/>
    </row>
    <row r="721" ht="15.75" customHeight="1" spans="1:2">
      <c r="A721" s="59"/>
      <c r="B721" s="59"/>
    </row>
    <row r="722" ht="15.75" customHeight="1" spans="1:2">
      <c r="A722" s="59"/>
      <c r="B722" s="59"/>
    </row>
    <row r="723" ht="15.75" customHeight="1" spans="1:2">
      <c r="A723" s="59"/>
      <c r="B723" s="59"/>
    </row>
    <row r="724" ht="15.75" customHeight="1" spans="1:2">
      <c r="A724" s="59"/>
      <c r="B724" s="59"/>
    </row>
    <row r="725" ht="15.75" customHeight="1" spans="1:2">
      <c r="A725" s="59"/>
      <c r="B725" s="59"/>
    </row>
    <row r="726" ht="15.75" customHeight="1" spans="1:2">
      <c r="A726" s="59"/>
      <c r="B726" s="59"/>
    </row>
    <row r="727" ht="15.75" customHeight="1" spans="1:2">
      <c r="A727" s="59"/>
      <c r="B727" s="59"/>
    </row>
    <row r="728" ht="15.75" customHeight="1" spans="1:2">
      <c r="A728" s="59"/>
      <c r="B728" s="59"/>
    </row>
    <row r="729" ht="15.75" customHeight="1" spans="1:2">
      <c r="A729" s="59"/>
      <c r="B729" s="59"/>
    </row>
    <row r="730" ht="15.75" customHeight="1" spans="1:2">
      <c r="A730" s="59"/>
      <c r="B730" s="59"/>
    </row>
    <row r="731" ht="15.75" customHeight="1" spans="1:2">
      <c r="A731" s="59"/>
      <c r="B731" s="59"/>
    </row>
    <row r="732" ht="15.75" customHeight="1" spans="1:2">
      <c r="A732" s="59"/>
      <c r="B732" s="59"/>
    </row>
    <row r="733" ht="15.75" customHeight="1" spans="1:2">
      <c r="A733" s="59"/>
      <c r="B733" s="59"/>
    </row>
    <row r="734" ht="15.75" customHeight="1" spans="1:2">
      <c r="A734" s="59"/>
      <c r="B734" s="59"/>
    </row>
    <row r="735" ht="15.75" customHeight="1" spans="1:2">
      <c r="A735" s="59"/>
      <c r="B735" s="59"/>
    </row>
    <row r="736" ht="15.75" customHeight="1" spans="1:2">
      <c r="A736" s="59"/>
      <c r="B736" s="59"/>
    </row>
    <row r="737" ht="15.75" customHeight="1" spans="1:2">
      <c r="A737" s="59"/>
      <c r="B737" s="59"/>
    </row>
    <row r="738" ht="15.75" customHeight="1" spans="1:2">
      <c r="A738" s="59"/>
      <c r="B738" s="59"/>
    </row>
    <row r="739" ht="15.75" customHeight="1" spans="1:2">
      <c r="A739" s="59"/>
      <c r="B739" s="59"/>
    </row>
    <row r="740" ht="15.75" customHeight="1" spans="1:2">
      <c r="A740" s="59"/>
      <c r="B740" s="59"/>
    </row>
    <row r="741" ht="15.75" customHeight="1" spans="1:2">
      <c r="A741" s="59"/>
      <c r="B741" s="59"/>
    </row>
    <row r="742" ht="15.75" customHeight="1" spans="1:2">
      <c r="A742" s="59"/>
      <c r="B742" s="59"/>
    </row>
    <row r="743" ht="15.75" customHeight="1" spans="1:2">
      <c r="A743" s="59"/>
      <c r="B743" s="59"/>
    </row>
    <row r="744" ht="15.75" customHeight="1" spans="1:2">
      <c r="A744" s="59"/>
      <c r="B744" s="59"/>
    </row>
    <row r="745" ht="15.75" customHeight="1" spans="1:2">
      <c r="A745" s="59"/>
      <c r="B745" s="59"/>
    </row>
    <row r="746" ht="15.75" customHeight="1" spans="1:2">
      <c r="A746" s="59"/>
      <c r="B746" s="59"/>
    </row>
    <row r="747" ht="15.75" customHeight="1" spans="1:2">
      <c r="A747" s="59"/>
      <c r="B747" s="59"/>
    </row>
    <row r="748" ht="15.75" customHeight="1" spans="1:2">
      <c r="A748" s="59"/>
      <c r="B748" s="59"/>
    </row>
    <row r="749" ht="15.75" customHeight="1" spans="1:2">
      <c r="A749" s="59"/>
      <c r="B749" s="59"/>
    </row>
    <row r="750" ht="15.75" customHeight="1" spans="1:2">
      <c r="A750" s="59"/>
      <c r="B750" s="59"/>
    </row>
    <row r="751" ht="15.75" customHeight="1" spans="1:2">
      <c r="A751" s="59"/>
      <c r="B751" s="59"/>
    </row>
    <row r="752" ht="15.75" customHeight="1" spans="1:2">
      <c r="A752" s="59"/>
      <c r="B752" s="59"/>
    </row>
    <row r="753" ht="15.75" customHeight="1" spans="1:2">
      <c r="A753" s="59"/>
      <c r="B753" s="59"/>
    </row>
    <row r="754" ht="15.75" customHeight="1" spans="1:2">
      <c r="A754" s="59"/>
      <c r="B754" s="59"/>
    </row>
    <row r="755" ht="15.75" customHeight="1" spans="1:2">
      <c r="A755" s="59"/>
      <c r="B755" s="59"/>
    </row>
    <row r="756" ht="15.75" customHeight="1" spans="1:2">
      <c r="A756" s="59"/>
      <c r="B756" s="59"/>
    </row>
    <row r="757" ht="15.75" customHeight="1" spans="1:2">
      <c r="A757" s="59"/>
      <c r="B757" s="59"/>
    </row>
    <row r="758" ht="15.75" customHeight="1" spans="1:2">
      <c r="A758" s="59"/>
      <c r="B758" s="59"/>
    </row>
    <row r="759" ht="15.75" customHeight="1" spans="1:2">
      <c r="A759" s="59"/>
      <c r="B759" s="59"/>
    </row>
    <row r="760" ht="15.75" customHeight="1" spans="1:2">
      <c r="A760" s="59"/>
      <c r="B760" s="59"/>
    </row>
    <row r="761" ht="15.75" customHeight="1" spans="1:2">
      <c r="A761" s="59"/>
      <c r="B761" s="59"/>
    </row>
    <row r="762" ht="15.75" customHeight="1" spans="1:2">
      <c r="A762" s="59"/>
      <c r="B762" s="59"/>
    </row>
    <row r="763" ht="15.75" customHeight="1" spans="1:2">
      <c r="A763" s="59"/>
      <c r="B763" s="59"/>
    </row>
    <row r="764" ht="15.75" customHeight="1" spans="1:2">
      <c r="A764" s="59"/>
      <c r="B764" s="59"/>
    </row>
    <row r="765" ht="15.75" customHeight="1" spans="1:2">
      <c r="A765" s="59"/>
      <c r="B765" s="59"/>
    </row>
    <row r="766" ht="15.75" customHeight="1" spans="1:2">
      <c r="A766" s="59"/>
      <c r="B766" s="59"/>
    </row>
    <row r="767" ht="15.75" customHeight="1" spans="1:2">
      <c r="A767" s="59"/>
      <c r="B767" s="59"/>
    </row>
    <row r="768" ht="15.75" customHeight="1" spans="1:2">
      <c r="A768" s="59"/>
      <c r="B768" s="59"/>
    </row>
    <row r="769" ht="15.75" customHeight="1" spans="1:2">
      <c r="A769" s="59"/>
      <c r="B769" s="59"/>
    </row>
    <row r="770" ht="15.75" customHeight="1" spans="1:2">
      <c r="A770" s="59"/>
      <c r="B770" s="59"/>
    </row>
    <row r="771" ht="15.75" customHeight="1" spans="1:2">
      <c r="A771" s="59"/>
      <c r="B771" s="59"/>
    </row>
    <row r="772" ht="15.75" customHeight="1" spans="1:2">
      <c r="A772" s="59"/>
      <c r="B772" s="59"/>
    </row>
    <row r="773" ht="15.75" customHeight="1" spans="1:2">
      <c r="A773" s="59"/>
      <c r="B773" s="59"/>
    </row>
    <row r="774" ht="15.75" customHeight="1" spans="1:2">
      <c r="A774" s="59"/>
      <c r="B774" s="59"/>
    </row>
    <row r="775" ht="15.75" customHeight="1" spans="1:2">
      <c r="A775" s="59"/>
      <c r="B775" s="59"/>
    </row>
    <row r="776" ht="15.75" customHeight="1" spans="1:2">
      <c r="A776" s="59"/>
      <c r="B776" s="59"/>
    </row>
    <row r="777" ht="15.75" customHeight="1" spans="1:2">
      <c r="A777" s="59"/>
      <c r="B777" s="59"/>
    </row>
    <row r="778" ht="15.75" customHeight="1" spans="1:2">
      <c r="A778" s="59"/>
      <c r="B778" s="59"/>
    </row>
    <row r="779" ht="15.75" customHeight="1" spans="1:2">
      <c r="A779" s="59"/>
      <c r="B779" s="59"/>
    </row>
    <row r="780" ht="15.75" customHeight="1" spans="1:2">
      <c r="A780" s="59"/>
      <c r="B780" s="59"/>
    </row>
    <row r="781" ht="15.75" customHeight="1" spans="1:2">
      <c r="A781" s="59"/>
      <c r="B781" s="59"/>
    </row>
    <row r="782" ht="15.75" customHeight="1" spans="1:2">
      <c r="A782" s="59"/>
      <c r="B782" s="59"/>
    </row>
    <row r="783" ht="15.75" customHeight="1" spans="1:2">
      <c r="A783" s="59"/>
      <c r="B783" s="59"/>
    </row>
    <row r="784" ht="15.75" customHeight="1" spans="1:2">
      <c r="A784" s="59"/>
      <c r="B784" s="59"/>
    </row>
    <row r="785" ht="15.75" customHeight="1" spans="1:2">
      <c r="A785" s="59"/>
      <c r="B785" s="59"/>
    </row>
    <row r="786" ht="15.75" customHeight="1" spans="1:2">
      <c r="A786" s="59"/>
      <c r="B786" s="59"/>
    </row>
    <row r="787" ht="15.75" customHeight="1" spans="1:2">
      <c r="A787" s="59"/>
      <c r="B787" s="59"/>
    </row>
    <row r="788" ht="15.75" customHeight="1" spans="1:2">
      <c r="A788" s="59"/>
      <c r="B788" s="59"/>
    </row>
    <row r="789" ht="15.75" customHeight="1" spans="1:2">
      <c r="A789" s="59"/>
      <c r="B789" s="59"/>
    </row>
    <row r="790" ht="15.75" customHeight="1" spans="1:2">
      <c r="A790" s="59"/>
      <c r="B790" s="59"/>
    </row>
    <row r="791" ht="15.75" customHeight="1" spans="1:2">
      <c r="A791" s="59"/>
      <c r="B791" s="59"/>
    </row>
    <row r="792" ht="15.75" customHeight="1" spans="1:2">
      <c r="A792" s="59"/>
      <c r="B792" s="59"/>
    </row>
    <row r="793" ht="15.75" customHeight="1" spans="1:2">
      <c r="A793" s="59"/>
      <c r="B793" s="59"/>
    </row>
    <row r="794" ht="15.75" customHeight="1" spans="1:2">
      <c r="A794" s="59"/>
      <c r="B794" s="59"/>
    </row>
    <row r="795" ht="15.75" customHeight="1" spans="1:2">
      <c r="A795" s="59"/>
      <c r="B795" s="59"/>
    </row>
    <row r="796" ht="15.75" customHeight="1" spans="1:2">
      <c r="A796" s="59"/>
      <c r="B796" s="59"/>
    </row>
    <row r="797" ht="15.75" customHeight="1" spans="1:2">
      <c r="A797" s="59"/>
      <c r="B797" s="59"/>
    </row>
    <row r="798" ht="15.75" customHeight="1" spans="1:2">
      <c r="A798" s="59"/>
      <c r="B798" s="59"/>
    </row>
    <row r="799" ht="15.75" customHeight="1" spans="1:2">
      <c r="A799" s="59"/>
      <c r="B799" s="59"/>
    </row>
    <row r="800" ht="15.75" customHeight="1" spans="1:2">
      <c r="A800" s="59"/>
      <c r="B800" s="59"/>
    </row>
    <row r="801" ht="15.75" customHeight="1" spans="1:2">
      <c r="A801" s="59"/>
      <c r="B801" s="59"/>
    </row>
    <row r="802" ht="15.75" customHeight="1" spans="1:2">
      <c r="A802" s="59"/>
      <c r="B802" s="59"/>
    </row>
    <row r="803" ht="15.75" customHeight="1" spans="1:2">
      <c r="A803" s="59"/>
      <c r="B803" s="59"/>
    </row>
    <row r="804" ht="15.75" customHeight="1" spans="1:2">
      <c r="A804" s="59"/>
      <c r="B804" s="59"/>
    </row>
    <row r="805" ht="15.75" customHeight="1" spans="1:2">
      <c r="A805" s="59"/>
      <c r="B805" s="59"/>
    </row>
    <row r="806" ht="15.75" customHeight="1" spans="1:2">
      <c r="A806" s="59"/>
      <c r="B806" s="59"/>
    </row>
    <row r="807" ht="15.75" customHeight="1" spans="1:2">
      <c r="A807" s="59"/>
      <c r="B807" s="59"/>
    </row>
    <row r="808" ht="15.75" customHeight="1" spans="1:2">
      <c r="A808" s="59"/>
      <c r="B808" s="59"/>
    </row>
    <row r="809" ht="15.75" customHeight="1" spans="1:2">
      <c r="A809" s="59"/>
      <c r="B809" s="59"/>
    </row>
    <row r="810" ht="15.75" customHeight="1" spans="1:2">
      <c r="A810" s="59"/>
      <c r="B810" s="59"/>
    </row>
    <row r="811" ht="15.75" customHeight="1" spans="1:2">
      <c r="A811" s="59"/>
      <c r="B811" s="59"/>
    </row>
    <row r="812" ht="15.75" customHeight="1" spans="1:2">
      <c r="A812" s="59"/>
      <c r="B812" s="59"/>
    </row>
    <row r="813" ht="15.75" customHeight="1" spans="1:2">
      <c r="A813" s="59"/>
      <c r="B813" s="59"/>
    </row>
    <row r="814" ht="15.75" customHeight="1" spans="1:2">
      <c r="A814" s="59"/>
      <c r="B814" s="59"/>
    </row>
    <row r="815" ht="15.75" customHeight="1" spans="1:2">
      <c r="A815" s="59"/>
      <c r="B815" s="59"/>
    </row>
    <row r="816" ht="15.75" customHeight="1" spans="1:2">
      <c r="A816" s="59"/>
      <c r="B816" s="59"/>
    </row>
    <row r="817" ht="15.75" customHeight="1" spans="1:2">
      <c r="A817" s="59"/>
      <c r="B817" s="59"/>
    </row>
    <row r="818" ht="15.75" customHeight="1" spans="1:2">
      <c r="A818" s="59"/>
      <c r="B818" s="59"/>
    </row>
    <row r="819" ht="15.75" customHeight="1" spans="1:2">
      <c r="A819" s="59"/>
      <c r="B819" s="59"/>
    </row>
    <row r="820" ht="15.75" customHeight="1" spans="1:2">
      <c r="A820" s="59"/>
      <c r="B820" s="59"/>
    </row>
    <row r="821" ht="15.75" customHeight="1" spans="1:2">
      <c r="A821" s="59"/>
      <c r="B821" s="59"/>
    </row>
    <row r="822" ht="15.75" customHeight="1" spans="1:2">
      <c r="A822" s="59"/>
      <c r="B822" s="59"/>
    </row>
    <row r="823" ht="15.75" customHeight="1" spans="1:2">
      <c r="A823" s="59"/>
      <c r="B823" s="59"/>
    </row>
    <row r="824" ht="15.75" customHeight="1" spans="1:2">
      <c r="A824" s="59"/>
      <c r="B824" s="59"/>
    </row>
    <row r="825" ht="15.75" customHeight="1" spans="1:2">
      <c r="A825" s="59"/>
      <c r="B825" s="59"/>
    </row>
    <row r="826" ht="15.75" customHeight="1" spans="1:2">
      <c r="A826" s="59"/>
      <c r="B826" s="59"/>
    </row>
    <row r="827" ht="15.75" customHeight="1" spans="1:2">
      <c r="A827" s="59"/>
      <c r="B827" s="59"/>
    </row>
    <row r="828" ht="15.75" customHeight="1" spans="1:2">
      <c r="A828" s="59"/>
      <c r="B828" s="59"/>
    </row>
    <row r="829" ht="15.75" customHeight="1" spans="1:2">
      <c r="A829" s="59"/>
      <c r="B829" s="59"/>
    </row>
    <row r="830" ht="15.75" customHeight="1" spans="1:2">
      <c r="A830" s="59"/>
      <c r="B830" s="59"/>
    </row>
    <row r="831" ht="15.75" customHeight="1" spans="1:2">
      <c r="A831" s="59"/>
      <c r="B831" s="59"/>
    </row>
    <row r="832" ht="15.75" customHeight="1" spans="1:2">
      <c r="A832" s="59"/>
      <c r="B832" s="59"/>
    </row>
    <row r="833" ht="15.75" customHeight="1" spans="1:2">
      <c r="A833" s="59"/>
      <c r="B833" s="59"/>
    </row>
    <row r="834" ht="15.75" customHeight="1" spans="1:2">
      <c r="A834" s="59"/>
      <c r="B834" s="59"/>
    </row>
    <row r="835" ht="15.75" customHeight="1" spans="1:2">
      <c r="A835" s="59"/>
      <c r="B835" s="59"/>
    </row>
    <row r="836" ht="15.75" customHeight="1" spans="1:2">
      <c r="A836" s="59"/>
      <c r="B836" s="59"/>
    </row>
    <row r="837" ht="15.75" customHeight="1" spans="1:2">
      <c r="A837" s="59"/>
      <c r="B837" s="59"/>
    </row>
    <row r="838" ht="15.75" customHeight="1" spans="1:2">
      <c r="A838" s="59"/>
      <c r="B838" s="59"/>
    </row>
    <row r="839" ht="15.75" customHeight="1" spans="1:2">
      <c r="A839" s="59"/>
      <c r="B839" s="59"/>
    </row>
    <row r="840" ht="15.75" customHeight="1" spans="1:2">
      <c r="A840" s="59"/>
      <c r="B840" s="59"/>
    </row>
    <row r="841" ht="15.75" customHeight="1" spans="1:2">
      <c r="A841" s="59"/>
      <c r="B841" s="59"/>
    </row>
    <row r="842" ht="15.75" customHeight="1" spans="1:2">
      <c r="A842" s="59"/>
      <c r="B842" s="59"/>
    </row>
    <row r="843" ht="15.75" customHeight="1" spans="1:2">
      <c r="A843" s="59"/>
      <c r="B843" s="59"/>
    </row>
    <row r="844" ht="15.75" customHeight="1" spans="1:2">
      <c r="A844" s="59"/>
      <c r="B844" s="59"/>
    </row>
    <row r="845" ht="15.75" customHeight="1" spans="1:2">
      <c r="A845" s="59"/>
      <c r="B845" s="59"/>
    </row>
    <row r="846" ht="15.75" customHeight="1" spans="1:2">
      <c r="A846" s="59"/>
      <c r="B846" s="59"/>
    </row>
    <row r="847" ht="15.75" customHeight="1" spans="1:2">
      <c r="A847" s="59"/>
      <c r="B847" s="59"/>
    </row>
    <row r="848" ht="15.75" customHeight="1" spans="1:2">
      <c r="A848" s="59"/>
      <c r="B848" s="59"/>
    </row>
    <row r="849" ht="15.75" customHeight="1" spans="1:2">
      <c r="A849" s="59"/>
      <c r="B849" s="59"/>
    </row>
    <row r="850" ht="15.75" customHeight="1" spans="1:2">
      <c r="A850" s="59"/>
      <c r="B850" s="59"/>
    </row>
    <row r="851" ht="15.75" customHeight="1" spans="1:2">
      <c r="A851" s="59"/>
      <c r="B851" s="59"/>
    </row>
    <row r="852" ht="15.75" customHeight="1" spans="1:2">
      <c r="A852" s="59"/>
      <c r="B852" s="59"/>
    </row>
    <row r="853" ht="15.75" customHeight="1" spans="1:2">
      <c r="A853" s="59"/>
      <c r="B853" s="59"/>
    </row>
    <row r="854" ht="15.75" customHeight="1" spans="1:2">
      <c r="A854" s="59"/>
      <c r="B854" s="59"/>
    </row>
    <row r="855" ht="15.75" customHeight="1" spans="1:2">
      <c r="A855" s="59"/>
      <c r="B855" s="59"/>
    </row>
    <row r="856" ht="15.75" customHeight="1" spans="1:2">
      <c r="A856" s="59"/>
      <c r="B856" s="59"/>
    </row>
    <row r="857" ht="15.75" customHeight="1" spans="1:2">
      <c r="A857" s="59"/>
      <c r="B857" s="59"/>
    </row>
    <row r="858" ht="15.75" customHeight="1" spans="1:2">
      <c r="A858" s="59"/>
      <c r="B858" s="59"/>
    </row>
    <row r="859" ht="15.75" customHeight="1" spans="1:2">
      <c r="A859" s="59"/>
      <c r="B859" s="59"/>
    </row>
    <row r="860" ht="15.75" customHeight="1" spans="1:2">
      <c r="A860" s="59"/>
      <c r="B860" s="59"/>
    </row>
    <row r="861" ht="15.75" customHeight="1" spans="1:2">
      <c r="A861" s="59"/>
      <c r="B861" s="59"/>
    </row>
    <row r="862" ht="15.75" customHeight="1" spans="1:2">
      <c r="A862" s="59"/>
      <c r="B862" s="59"/>
    </row>
    <row r="863" ht="15.75" customHeight="1" spans="1:2">
      <c r="A863" s="59"/>
      <c r="B863" s="59"/>
    </row>
    <row r="864" ht="15.75" customHeight="1" spans="1:2">
      <c r="A864" s="59"/>
      <c r="B864" s="59"/>
    </row>
    <row r="865" ht="15.75" customHeight="1" spans="1:2">
      <c r="A865" s="59"/>
      <c r="B865" s="59"/>
    </row>
    <row r="866" ht="15.75" customHeight="1" spans="1:2">
      <c r="A866" s="59"/>
      <c r="B866" s="59"/>
    </row>
    <row r="867" ht="15.75" customHeight="1" spans="1:2">
      <c r="A867" s="59"/>
      <c r="B867" s="59"/>
    </row>
    <row r="868" ht="15.75" customHeight="1" spans="1:2">
      <c r="A868" s="59"/>
      <c r="B868" s="59"/>
    </row>
    <row r="869" ht="15.75" customHeight="1" spans="1:2">
      <c r="A869" s="59"/>
      <c r="B869" s="59"/>
    </row>
    <row r="870" ht="15.75" customHeight="1" spans="1:2">
      <c r="A870" s="59"/>
      <c r="B870" s="59"/>
    </row>
    <row r="871" ht="15.75" customHeight="1" spans="1:2">
      <c r="A871" s="59"/>
      <c r="B871" s="59"/>
    </row>
    <row r="872" ht="15.75" customHeight="1" spans="1:2">
      <c r="A872" s="59"/>
      <c r="B872" s="59"/>
    </row>
    <row r="873" ht="15.75" customHeight="1" spans="1:2">
      <c r="A873" s="59"/>
      <c r="B873" s="59"/>
    </row>
    <row r="874" ht="15.75" customHeight="1" spans="1:2">
      <c r="A874" s="59"/>
      <c r="B874" s="59"/>
    </row>
    <row r="875" ht="15.75" customHeight="1" spans="1:2">
      <c r="A875" s="59"/>
      <c r="B875" s="59"/>
    </row>
    <row r="876" ht="15.75" customHeight="1" spans="1:2">
      <c r="A876" s="59"/>
      <c r="B876" s="59"/>
    </row>
    <row r="877" ht="15.75" customHeight="1" spans="1:2">
      <c r="A877" s="59"/>
      <c r="B877" s="59"/>
    </row>
    <row r="878" ht="15.75" customHeight="1" spans="1:2">
      <c r="A878" s="59"/>
      <c r="B878" s="59"/>
    </row>
    <row r="879" ht="15.75" customHeight="1" spans="1:2">
      <c r="A879" s="59"/>
      <c r="B879" s="59"/>
    </row>
    <row r="880" ht="15.75" customHeight="1" spans="1:2">
      <c r="A880" s="59"/>
      <c r="B880" s="59"/>
    </row>
    <row r="881" ht="15.75" customHeight="1" spans="1:2">
      <c r="A881" s="59"/>
      <c r="B881" s="59"/>
    </row>
    <row r="882" ht="15.75" customHeight="1" spans="1:2">
      <c r="A882" s="59"/>
      <c r="B882" s="59"/>
    </row>
    <row r="883" ht="15.75" customHeight="1" spans="1:2">
      <c r="A883" s="59"/>
      <c r="B883" s="59"/>
    </row>
    <row r="884" ht="15.75" customHeight="1" spans="1:2">
      <c r="A884" s="59"/>
      <c r="B884" s="59"/>
    </row>
    <row r="885" ht="15.75" customHeight="1" spans="1:2">
      <c r="A885" s="59"/>
      <c r="B885" s="59"/>
    </row>
    <row r="886" ht="15.75" customHeight="1" spans="1:2">
      <c r="A886" s="59"/>
      <c r="B886" s="59"/>
    </row>
    <row r="887" ht="15.75" customHeight="1" spans="1:2">
      <c r="A887" s="59"/>
      <c r="B887" s="59"/>
    </row>
    <row r="888" ht="15.75" customHeight="1" spans="1:2">
      <c r="A888" s="59"/>
      <c r="B888" s="59"/>
    </row>
    <row r="889" ht="15.75" customHeight="1" spans="1:2">
      <c r="A889" s="59"/>
      <c r="B889" s="59"/>
    </row>
    <row r="890" ht="15.75" customHeight="1" spans="1:2">
      <c r="A890" s="59"/>
      <c r="B890" s="59"/>
    </row>
    <row r="891" ht="15.75" customHeight="1" spans="1:2">
      <c r="A891" s="59"/>
      <c r="B891" s="59"/>
    </row>
    <row r="892" ht="15.75" customHeight="1" spans="1:2">
      <c r="A892" s="59"/>
      <c r="B892" s="59"/>
    </row>
    <row r="893" ht="15.75" customHeight="1" spans="1:2">
      <c r="A893" s="59"/>
      <c r="B893" s="59"/>
    </row>
    <row r="894" ht="15.75" customHeight="1" spans="1:2">
      <c r="A894" s="59"/>
      <c r="B894" s="59"/>
    </row>
    <row r="895" ht="15.75" customHeight="1" spans="1:2">
      <c r="A895" s="59"/>
      <c r="B895" s="59"/>
    </row>
    <row r="896" ht="15.75" customHeight="1" spans="1:2">
      <c r="A896" s="59"/>
      <c r="B896" s="59"/>
    </row>
    <row r="897" ht="15.75" customHeight="1" spans="1:2">
      <c r="A897" s="59"/>
      <c r="B897" s="59"/>
    </row>
    <row r="898" ht="15.75" customHeight="1" spans="1:2">
      <c r="A898" s="59"/>
      <c r="B898" s="59"/>
    </row>
    <row r="899" ht="15.75" customHeight="1" spans="1:2">
      <c r="A899" s="59"/>
      <c r="B899" s="59"/>
    </row>
    <row r="900" ht="15.75" customHeight="1" spans="1:2">
      <c r="A900" s="59"/>
      <c r="B900" s="59"/>
    </row>
    <row r="901" ht="15.75" customHeight="1" spans="1:2">
      <c r="A901" s="59"/>
      <c r="B901" s="59"/>
    </row>
    <row r="902" ht="15.75" customHeight="1" spans="1:2">
      <c r="A902" s="59"/>
      <c r="B902" s="59"/>
    </row>
    <row r="903" ht="15.75" customHeight="1" spans="1:2">
      <c r="A903" s="59"/>
      <c r="B903" s="59"/>
    </row>
    <row r="904" ht="15.75" customHeight="1" spans="1:2">
      <c r="A904" s="59"/>
      <c r="B904" s="59"/>
    </row>
    <row r="905" ht="15.75" customHeight="1" spans="1:2">
      <c r="A905" s="59"/>
      <c r="B905" s="59"/>
    </row>
    <row r="906" ht="15.75" customHeight="1" spans="1:2">
      <c r="A906" s="59"/>
      <c r="B906" s="59"/>
    </row>
    <row r="907" ht="15.75" customHeight="1" spans="1:2">
      <c r="A907" s="59"/>
      <c r="B907" s="59"/>
    </row>
    <row r="908" ht="15.75" customHeight="1" spans="1:2">
      <c r="A908" s="59"/>
      <c r="B908" s="59"/>
    </row>
    <row r="909" ht="15.75" customHeight="1" spans="1:2">
      <c r="A909" s="59"/>
      <c r="B909" s="59"/>
    </row>
    <row r="910" ht="15.75" customHeight="1" spans="1:2">
      <c r="A910" s="59"/>
      <c r="B910" s="59"/>
    </row>
    <row r="911" ht="15.75" customHeight="1" spans="1:2">
      <c r="A911" s="59"/>
      <c r="B911" s="59"/>
    </row>
    <row r="912" ht="15.75" customHeight="1" spans="1:2">
      <c r="A912" s="59"/>
      <c r="B912" s="59"/>
    </row>
    <row r="913" ht="15.75" customHeight="1" spans="1:2">
      <c r="A913" s="59"/>
      <c r="B913" s="59"/>
    </row>
    <row r="914" ht="15.75" customHeight="1" spans="1:2">
      <c r="A914" s="59"/>
      <c r="B914" s="59"/>
    </row>
    <row r="915" ht="15.75" customHeight="1" spans="1:2">
      <c r="A915" s="59"/>
      <c r="B915" s="59"/>
    </row>
    <row r="916" ht="15.75" customHeight="1" spans="1:2">
      <c r="A916" s="59"/>
      <c r="B916" s="59"/>
    </row>
    <row r="917" ht="15.75" customHeight="1" spans="1:2">
      <c r="A917" s="59"/>
      <c r="B917" s="59"/>
    </row>
    <row r="918" ht="15.75" customHeight="1" spans="1:2">
      <c r="A918" s="59"/>
      <c r="B918" s="59"/>
    </row>
    <row r="919" ht="15.75" customHeight="1" spans="1:2">
      <c r="A919" s="59"/>
      <c r="B919" s="59"/>
    </row>
    <row r="920" ht="15.75" customHeight="1" spans="1:2">
      <c r="A920" s="59"/>
      <c r="B920" s="59"/>
    </row>
    <row r="921" ht="15.75" customHeight="1" spans="1:2">
      <c r="A921" s="59"/>
      <c r="B921" s="59"/>
    </row>
    <row r="922" ht="15.75" customHeight="1" spans="1:2">
      <c r="A922" s="59"/>
      <c r="B922" s="59"/>
    </row>
    <row r="923" ht="15.75" customHeight="1" spans="1:2">
      <c r="A923" s="59"/>
      <c r="B923" s="59"/>
    </row>
    <row r="924" ht="15.75" customHeight="1" spans="1:2">
      <c r="A924" s="59"/>
      <c r="B924" s="59"/>
    </row>
    <row r="925" ht="15.75" customHeight="1" spans="1:2">
      <c r="A925" s="59"/>
      <c r="B925" s="59"/>
    </row>
    <row r="926" ht="15.75" customHeight="1" spans="1:2">
      <c r="A926" s="59"/>
      <c r="B926" s="59"/>
    </row>
    <row r="927" ht="15.75" customHeight="1" spans="1:2">
      <c r="A927" s="59"/>
      <c r="B927" s="59"/>
    </row>
    <row r="928" ht="15.75" customHeight="1" spans="1:2">
      <c r="A928" s="59"/>
      <c r="B928" s="59"/>
    </row>
    <row r="929" ht="15.75" customHeight="1" spans="1:2">
      <c r="A929" s="59"/>
      <c r="B929" s="59"/>
    </row>
    <row r="930" ht="15.75" customHeight="1" spans="1:2">
      <c r="A930" s="59"/>
      <c r="B930" s="59"/>
    </row>
    <row r="931" ht="15.75" customHeight="1" spans="1:2">
      <c r="A931" s="59"/>
      <c r="B931" s="59"/>
    </row>
    <row r="932" ht="15.75" customHeight="1" spans="1:2">
      <c r="A932" s="59"/>
      <c r="B932" s="59"/>
    </row>
    <row r="933" ht="15.75" customHeight="1" spans="1:2">
      <c r="A933" s="59"/>
      <c r="B933" s="59"/>
    </row>
    <row r="934" ht="15.75" customHeight="1" spans="1:2">
      <c r="A934" s="59"/>
      <c r="B934" s="59"/>
    </row>
    <row r="935" ht="15.75" customHeight="1" spans="1:2">
      <c r="A935" s="59"/>
      <c r="B935" s="59"/>
    </row>
    <row r="936" ht="15.75" customHeight="1" spans="1:2">
      <c r="A936" s="59"/>
      <c r="B936" s="59"/>
    </row>
    <row r="937" ht="15.75" customHeight="1" spans="1:2">
      <c r="A937" s="59"/>
      <c r="B937" s="59"/>
    </row>
    <row r="938" ht="15.75" customHeight="1" spans="1:2">
      <c r="A938" s="59"/>
      <c r="B938" s="59"/>
    </row>
    <row r="939" ht="15.75" customHeight="1" spans="1:2">
      <c r="A939" s="59"/>
      <c r="B939" s="59"/>
    </row>
    <row r="940" ht="15.75" customHeight="1" spans="1:2">
      <c r="A940" s="59"/>
      <c r="B940" s="59"/>
    </row>
    <row r="941" ht="15.75" customHeight="1" spans="1:2">
      <c r="A941" s="59"/>
      <c r="B941" s="59"/>
    </row>
    <row r="942" ht="15.75" customHeight="1" spans="1:2">
      <c r="A942" s="59"/>
      <c r="B942" s="59"/>
    </row>
    <row r="943" ht="15.75" customHeight="1" spans="1:2">
      <c r="A943" s="59"/>
      <c r="B943" s="59"/>
    </row>
    <row r="944" ht="15.75" customHeight="1" spans="1:2">
      <c r="A944" s="59"/>
      <c r="B944" s="59"/>
    </row>
    <row r="945" ht="15.75" customHeight="1" spans="1:2">
      <c r="A945" s="59"/>
      <c r="B945" s="59"/>
    </row>
    <row r="946" ht="15.75" customHeight="1" spans="1:2">
      <c r="A946" s="59"/>
      <c r="B946" s="59"/>
    </row>
    <row r="947" ht="15.75" customHeight="1" spans="1:2">
      <c r="A947" s="59"/>
      <c r="B947" s="59"/>
    </row>
    <row r="948" ht="15.75" customHeight="1" spans="1:2">
      <c r="A948" s="59"/>
      <c r="B948" s="59"/>
    </row>
    <row r="949" ht="15.75" customHeight="1" spans="1:2">
      <c r="A949" s="59"/>
      <c r="B949" s="59"/>
    </row>
    <row r="950" ht="15.75" customHeight="1" spans="1:2">
      <c r="A950" s="59"/>
      <c r="B950" s="59"/>
    </row>
    <row r="951" ht="15.75" customHeight="1" spans="1:2">
      <c r="A951" s="59"/>
      <c r="B951" s="59"/>
    </row>
    <row r="952" ht="15.75" customHeight="1" spans="1:2">
      <c r="A952" s="59"/>
      <c r="B952" s="59"/>
    </row>
    <row r="953" ht="15.75" customHeight="1" spans="1:2">
      <c r="A953" s="59"/>
      <c r="B953" s="59"/>
    </row>
    <row r="954" ht="15.75" customHeight="1" spans="1:2">
      <c r="A954" s="59"/>
      <c r="B954" s="59"/>
    </row>
    <row r="955" ht="15.75" customHeight="1" spans="1:2">
      <c r="A955" s="59"/>
      <c r="B955" s="59"/>
    </row>
    <row r="956" ht="15.75" customHeight="1" spans="1:2">
      <c r="A956" s="59"/>
      <c r="B956" s="59"/>
    </row>
    <row r="957" ht="15.75" customHeight="1" spans="1:2">
      <c r="A957" s="59"/>
      <c r="B957" s="59"/>
    </row>
    <row r="958" ht="15.75" customHeight="1" spans="1:2">
      <c r="A958" s="59"/>
      <c r="B958" s="59"/>
    </row>
    <row r="959" ht="15.75" customHeight="1" spans="1:2">
      <c r="A959" s="59"/>
      <c r="B959" s="59"/>
    </row>
    <row r="960" ht="15.75" customHeight="1" spans="1:2">
      <c r="A960" s="59"/>
      <c r="B960" s="59"/>
    </row>
    <row r="961" ht="15.75" customHeight="1" spans="1:2">
      <c r="A961" s="59"/>
      <c r="B961" s="59"/>
    </row>
    <row r="962" ht="15.75" customHeight="1" spans="1:2">
      <c r="A962" s="59"/>
      <c r="B962" s="59"/>
    </row>
    <row r="963" ht="15.75" customHeight="1" spans="1:2">
      <c r="A963" s="59"/>
      <c r="B963" s="59"/>
    </row>
    <row r="964" ht="15.75" customHeight="1" spans="1:2">
      <c r="A964" s="59"/>
      <c r="B964" s="59"/>
    </row>
    <row r="965" ht="15.75" customHeight="1" spans="1:2">
      <c r="A965" s="59"/>
      <c r="B965" s="59"/>
    </row>
    <row r="966" ht="15.75" customHeight="1" spans="1:2">
      <c r="A966" s="59"/>
      <c r="B966" s="59"/>
    </row>
    <row r="967" ht="15.75" customHeight="1" spans="1:2">
      <c r="A967" s="59"/>
      <c r="B967" s="59"/>
    </row>
    <row r="968" ht="15.75" customHeight="1" spans="1:2">
      <c r="A968" s="59"/>
      <c r="B968" s="59"/>
    </row>
    <row r="969" ht="15.75" customHeight="1" spans="1:2">
      <c r="A969" s="59"/>
      <c r="B969" s="59"/>
    </row>
    <row r="970" ht="15.75" customHeight="1" spans="1:2">
      <c r="A970" s="59"/>
      <c r="B970" s="59"/>
    </row>
    <row r="971" ht="15.75" customHeight="1" spans="1:2">
      <c r="A971" s="59"/>
      <c r="B971" s="59"/>
    </row>
    <row r="972" ht="15.75" customHeight="1" spans="1:2">
      <c r="A972" s="59"/>
      <c r="B972" s="59"/>
    </row>
    <row r="973" ht="15.75" customHeight="1" spans="1:2">
      <c r="A973" s="59"/>
      <c r="B973" s="59"/>
    </row>
    <row r="974" ht="15.75" customHeight="1" spans="1:2">
      <c r="A974" s="59"/>
      <c r="B974" s="59"/>
    </row>
    <row r="975" ht="15.75" customHeight="1" spans="1:2">
      <c r="A975" s="59"/>
      <c r="B975" s="59"/>
    </row>
    <row r="976" ht="15.75" customHeight="1" spans="1:2">
      <c r="A976" s="59"/>
      <c r="B976" s="59"/>
    </row>
    <row r="977" ht="15.75" customHeight="1" spans="1:2">
      <c r="A977" s="59"/>
      <c r="B977" s="59"/>
    </row>
    <row r="978" ht="15.75" customHeight="1" spans="1:2">
      <c r="A978" s="59"/>
      <c r="B978" s="59"/>
    </row>
    <row r="979" ht="15.75" customHeight="1" spans="1:2">
      <c r="A979" s="59"/>
      <c r="B979" s="59"/>
    </row>
    <row r="980" ht="15.75" customHeight="1" spans="1:2">
      <c r="A980" s="59"/>
      <c r="B980" s="59"/>
    </row>
    <row r="981" ht="15.75" customHeight="1" spans="1:2">
      <c r="A981" s="59"/>
      <c r="B981" s="59"/>
    </row>
    <row r="982" ht="15.75" customHeight="1" spans="1:2">
      <c r="A982" s="59"/>
      <c r="B982" s="59"/>
    </row>
    <row r="983" ht="15.75" customHeight="1" spans="1:2">
      <c r="A983" s="59"/>
      <c r="B983" s="59"/>
    </row>
    <row r="984" ht="15.75" customHeight="1" spans="1:2">
      <c r="A984" s="59"/>
      <c r="B984" s="59"/>
    </row>
    <row r="985" ht="15.75" customHeight="1" spans="1:2">
      <c r="A985" s="59"/>
      <c r="B985" s="59"/>
    </row>
    <row r="986" ht="15.75" customHeight="1" spans="1:2">
      <c r="A986" s="59"/>
      <c r="B986" s="59"/>
    </row>
    <row r="987" ht="15.75" customHeight="1" spans="1:2">
      <c r="A987" s="59"/>
      <c r="B987" s="59"/>
    </row>
    <row r="988" ht="15.75" customHeight="1" spans="1:2">
      <c r="A988" s="59"/>
      <c r="B988" s="59"/>
    </row>
    <row r="989" ht="15.75" customHeight="1" spans="1:2">
      <c r="A989" s="59"/>
      <c r="B989" s="59"/>
    </row>
    <row r="990" ht="15.75" customHeight="1" spans="1:2">
      <c r="A990" s="59"/>
      <c r="B990" s="59"/>
    </row>
    <row r="991" ht="15.75" customHeight="1" spans="1:2">
      <c r="A991" s="59"/>
      <c r="B991" s="59"/>
    </row>
    <row r="992" ht="15.75" customHeight="1" spans="1:2">
      <c r="A992" s="59"/>
      <c r="B992" s="59"/>
    </row>
    <row r="993" ht="15.75" customHeight="1" spans="1:2">
      <c r="A993" s="59"/>
      <c r="B993" s="59"/>
    </row>
    <row r="994" ht="15.75" customHeight="1" spans="1:2">
      <c r="A994" s="59"/>
      <c r="B994" s="59"/>
    </row>
    <row r="995" ht="15.75" customHeight="1" spans="1:2">
      <c r="A995" s="59"/>
      <c r="B995" s="59"/>
    </row>
    <row r="996" ht="15.75" customHeight="1" spans="1:2">
      <c r="A996" s="59"/>
      <c r="B996" s="59"/>
    </row>
    <row r="997" ht="15.75" customHeight="1" spans="1:2">
      <c r="A997" s="59"/>
      <c r="B997" s="59"/>
    </row>
    <row r="998" ht="15.75" customHeight="1" spans="1:2">
      <c r="A998" s="59"/>
      <c r="B998" s="59"/>
    </row>
    <row r="999" ht="15.75" customHeight="1" spans="1:2">
      <c r="A999" s="59"/>
      <c r="B999" s="59"/>
    </row>
    <row r="1000" ht="15.75" customHeight="1" spans="1:2">
      <c r="A1000" s="59"/>
      <c r="B1000" s="59"/>
    </row>
  </sheetData>
  <sheetProtection password="CED0" sheet="1" objects="1" scenarios="1"/>
  <mergeCells count="11">
    <mergeCell ref="C5:J5"/>
    <mergeCell ref="C6:J6"/>
    <mergeCell ref="C7:J7"/>
    <mergeCell ref="C8:G8"/>
    <mergeCell ref="D9:E9"/>
    <mergeCell ref="D10:E10"/>
    <mergeCell ref="D11:E11"/>
    <mergeCell ref="D12:E12"/>
    <mergeCell ref="D13:E13"/>
    <mergeCell ref="C14:E14"/>
    <mergeCell ref="G32:J32"/>
  </mergeCells>
  <pageMargins left="0.7" right="0.7" top="0.75" bottom="0.75" header="0" footer="0"/>
  <pageSetup paperSize="1"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28"/>
  <sheetViews>
    <sheetView showGridLines="0" showRowColHeaders="0" workbookViewId="0">
      <selection activeCell="A1" sqref="A1"/>
    </sheetView>
  </sheetViews>
  <sheetFormatPr defaultColWidth="12.5454545454545" defaultRowHeight="15" customHeight="1"/>
  <cols>
    <col min="1" max="1" width="34" style="1" customWidth="1"/>
    <col min="2" max="2" width="2.09090909090909" style="2" customWidth="1"/>
    <col min="3" max="3" width="4.18181818181818" style="2" customWidth="1"/>
    <col min="4" max="4" width="4.36363636363636" style="2" customWidth="1"/>
    <col min="5" max="5" width="12.5454545454545" style="2" customWidth="1"/>
    <col min="6" max="6" width="19.1818181818182" style="2" customWidth="1"/>
    <col min="7" max="7" width="1.72727272727273" style="2" customWidth="1"/>
    <col min="8" max="8" width="0.363636363636364" style="2" customWidth="1"/>
    <col min="9" max="9" width="11.2727272727273" style="2" customWidth="1"/>
    <col min="10" max="10" width="12.9090909090909" style="2" customWidth="1"/>
    <col min="11" max="11" width="12.5454545454545" style="2" customWidth="1"/>
    <col min="12" max="12" width="13.0909090909091" style="2" customWidth="1"/>
    <col min="13" max="14" width="2.36363636363636" style="2" customWidth="1"/>
    <col min="15" max="19" width="12.5454545454545" style="2" hidden="1" customWidth="1"/>
    <col min="20" max="16384" width="12.5454545454545" style="2"/>
  </cols>
  <sheetData>
    <row r="1" customHeight="1" spans="1:1">
      <c r="A1" s="5"/>
    </row>
    <row r="2" customHeight="1" spans="1:1">
      <c r="A2" s="5"/>
    </row>
    <row r="3" customHeight="1" spans="1:1">
      <c r="A3" s="5"/>
    </row>
    <row r="4" customHeight="1" spans="1:1">
      <c r="A4" s="5"/>
    </row>
    <row r="5" customHeight="1" spans="1:1">
      <c r="A5" s="5"/>
    </row>
    <row r="6" ht="13.5" customHeight="1" spans="1:1">
      <c r="A6" s="5"/>
    </row>
    <row r="7" ht="13.5" customHeight="1" spans="1:12">
      <c r="A7" s="5"/>
      <c r="C7" s="662"/>
      <c r="D7" s="663"/>
      <c r="E7" s="663"/>
      <c r="F7" s="663"/>
      <c r="G7" s="663"/>
      <c r="H7" s="663"/>
      <c r="I7" s="663"/>
      <c r="J7" s="663"/>
      <c r="K7" s="663"/>
      <c r="L7" s="694"/>
    </row>
    <row r="8" ht="13.5" customHeight="1" spans="1:12">
      <c r="A8" s="5"/>
      <c r="C8" s="664"/>
      <c r="D8" s="665"/>
      <c r="E8" s="666" t="s">
        <v>38</v>
      </c>
      <c r="F8" s="665"/>
      <c r="G8" s="665"/>
      <c r="H8" s="665"/>
      <c r="I8" s="665"/>
      <c r="J8" s="665"/>
      <c r="K8" s="665"/>
      <c r="L8" s="695"/>
    </row>
    <row r="9" ht="13.5" customHeight="1" spans="1:12">
      <c r="A9" s="5"/>
      <c r="C9" s="664"/>
      <c r="D9" s="665"/>
      <c r="E9" s="665"/>
      <c r="F9" s="665"/>
      <c r="G9" s="665"/>
      <c r="H9" s="665"/>
      <c r="I9" s="665"/>
      <c r="J9" s="665"/>
      <c r="K9" s="665"/>
      <c r="L9" s="695"/>
    </row>
    <row r="10" ht="13.5" customHeight="1" spans="1:12">
      <c r="A10" s="5"/>
      <c r="C10" s="664"/>
      <c r="D10" s="665"/>
      <c r="E10" s="665"/>
      <c r="F10" s="665"/>
      <c r="G10" s="665"/>
      <c r="H10" s="665"/>
      <c r="I10" s="665"/>
      <c r="J10" s="665"/>
      <c r="K10" s="665"/>
      <c r="L10" s="695"/>
    </row>
    <row r="11" ht="18" spans="1:12">
      <c r="A11" s="5"/>
      <c r="C11" s="667" t="s">
        <v>1</v>
      </c>
      <c r="D11" s="668"/>
      <c r="E11" s="668"/>
      <c r="F11" s="668"/>
      <c r="G11" s="668"/>
      <c r="H11" s="668"/>
      <c r="I11" s="668"/>
      <c r="J11" s="668"/>
      <c r="K11" s="668"/>
      <c r="L11" s="696"/>
    </row>
    <row r="12" ht="18" spans="1:12">
      <c r="A12" s="5"/>
      <c r="C12" s="667" t="s">
        <v>39</v>
      </c>
      <c r="D12" s="668"/>
      <c r="E12" s="668"/>
      <c r="F12" s="668"/>
      <c r="G12" s="668"/>
      <c r="H12" s="668"/>
      <c r="I12" s="668"/>
      <c r="J12" s="668"/>
      <c r="K12" s="668"/>
      <c r="L12" s="696"/>
    </row>
    <row r="13" ht="18" spans="1:12">
      <c r="A13" s="5"/>
      <c r="C13" s="667" t="s">
        <v>40</v>
      </c>
      <c r="D13" s="668"/>
      <c r="E13" s="668"/>
      <c r="F13" s="668"/>
      <c r="G13" s="668"/>
      <c r="H13" s="668"/>
      <c r="I13" s="668"/>
      <c r="J13" s="668"/>
      <c r="K13" s="668"/>
      <c r="L13" s="696"/>
    </row>
    <row r="14" ht="13.5" customHeight="1" spans="1:12">
      <c r="A14" s="5"/>
      <c r="C14" s="664"/>
      <c r="D14" s="665"/>
      <c r="E14" s="665"/>
      <c r="F14" s="665"/>
      <c r="G14" s="665"/>
      <c r="H14" s="665"/>
      <c r="I14" s="665"/>
      <c r="J14" s="665"/>
      <c r="K14" s="665"/>
      <c r="L14" s="695"/>
    </row>
    <row r="15" ht="26.25" customHeight="1" spans="1:12">
      <c r="A15" s="5"/>
      <c r="C15" s="664"/>
      <c r="D15" s="665"/>
      <c r="E15" s="669" t="s">
        <v>41</v>
      </c>
      <c r="F15" s="670"/>
      <c r="G15" s="671" t="s">
        <v>21</v>
      </c>
      <c r="H15" s="672"/>
      <c r="I15" s="697"/>
      <c r="J15" s="697"/>
      <c r="K15" s="698"/>
      <c r="L15" s="699"/>
    </row>
    <row r="16" ht="26.25" customHeight="1" spans="1:12">
      <c r="A16" s="5"/>
      <c r="C16" s="664"/>
      <c r="D16" s="665"/>
      <c r="E16" s="669" t="s">
        <v>42</v>
      </c>
      <c r="F16" s="670"/>
      <c r="G16" s="671" t="s">
        <v>21</v>
      </c>
      <c r="H16" s="672"/>
      <c r="I16" s="697"/>
      <c r="J16" s="697"/>
      <c r="K16" s="698"/>
      <c r="L16" s="699"/>
    </row>
    <row r="17" ht="26.25" customHeight="1" spans="1:12">
      <c r="A17" s="5"/>
      <c r="C17" s="664"/>
      <c r="D17" s="665"/>
      <c r="E17" s="669" t="s">
        <v>43</v>
      </c>
      <c r="F17" s="670"/>
      <c r="G17" s="671" t="s">
        <v>21</v>
      </c>
      <c r="H17" s="672"/>
      <c r="I17" s="697"/>
      <c r="J17" s="697"/>
      <c r="K17" s="698"/>
      <c r="L17" s="699"/>
    </row>
    <row r="18" ht="26.25" customHeight="1" spans="1:12">
      <c r="A18" s="5"/>
      <c r="C18" s="664"/>
      <c r="D18" s="665"/>
      <c r="E18" s="669" t="s">
        <v>44</v>
      </c>
      <c r="F18" s="670"/>
      <c r="G18" s="671" t="s">
        <v>21</v>
      </c>
      <c r="H18" s="672"/>
      <c r="I18" s="697"/>
      <c r="J18" s="697"/>
      <c r="K18" s="698"/>
      <c r="L18" s="699"/>
    </row>
    <row r="19" ht="26.25" customHeight="1" spans="1:12">
      <c r="A19" s="5"/>
      <c r="C19" s="664"/>
      <c r="D19" s="665"/>
      <c r="E19" s="669" t="s">
        <v>45</v>
      </c>
      <c r="F19" s="670"/>
      <c r="G19" s="671" t="s">
        <v>21</v>
      </c>
      <c r="H19" s="672"/>
      <c r="I19" s="697"/>
      <c r="J19" s="697"/>
      <c r="K19" s="698"/>
      <c r="L19" s="699"/>
    </row>
    <row r="20" ht="26.25" customHeight="1" spans="1:12">
      <c r="A20" s="5"/>
      <c r="C20" s="664"/>
      <c r="D20" s="665"/>
      <c r="E20" s="669" t="s">
        <v>46</v>
      </c>
      <c r="F20" s="670"/>
      <c r="G20" s="671" t="s">
        <v>21</v>
      </c>
      <c r="H20" s="672"/>
      <c r="I20" s="697"/>
      <c r="J20" s="697"/>
      <c r="K20" s="698"/>
      <c r="L20" s="699"/>
    </row>
    <row r="21" ht="26.25" customHeight="1" spans="1:12">
      <c r="A21" s="5"/>
      <c r="C21" s="664"/>
      <c r="D21" s="665"/>
      <c r="E21" s="669" t="s">
        <v>47</v>
      </c>
      <c r="F21" s="670"/>
      <c r="G21" s="671" t="s">
        <v>21</v>
      </c>
      <c r="H21" s="672"/>
      <c r="I21" s="697"/>
      <c r="J21" s="697"/>
      <c r="K21" s="698"/>
      <c r="L21" s="699"/>
    </row>
    <row r="22" ht="26.25" customHeight="1" spans="1:12">
      <c r="A22" s="5"/>
      <c r="C22" s="664"/>
      <c r="D22" s="665"/>
      <c r="E22" s="669" t="s">
        <v>48</v>
      </c>
      <c r="F22" s="670"/>
      <c r="G22" s="671" t="s">
        <v>21</v>
      </c>
      <c r="H22" s="672"/>
      <c r="I22" s="697"/>
      <c r="J22" s="697"/>
      <c r="K22" s="698"/>
      <c r="L22" s="699"/>
    </row>
    <row r="23" ht="26.25" customHeight="1" spans="1:12">
      <c r="A23" s="5"/>
      <c r="C23" s="664"/>
      <c r="D23" s="665"/>
      <c r="E23" s="669" t="s">
        <v>49</v>
      </c>
      <c r="F23" s="670"/>
      <c r="G23" s="671" t="s">
        <v>21</v>
      </c>
      <c r="H23" s="672"/>
      <c r="I23" s="697"/>
      <c r="J23" s="697"/>
      <c r="K23" s="698"/>
      <c r="L23" s="699"/>
    </row>
    <row r="24" ht="13.5" customHeight="1" spans="1:12">
      <c r="A24" s="5"/>
      <c r="C24" s="664"/>
      <c r="D24" s="665"/>
      <c r="E24" s="665"/>
      <c r="F24" s="665"/>
      <c r="G24" s="665"/>
      <c r="H24" s="665"/>
      <c r="I24" s="665"/>
      <c r="J24" s="665"/>
      <c r="K24" s="665"/>
      <c r="L24" s="695"/>
    </row>
    <row r="25" ht="13.5" customHeight="1" spans="1:12">
      <c r="A25" s="5"/>
      <c r="C25" s="673"/>
      <c r="D25" s="665"/>
      <c r="E25" s="674" t="s">
        <v>50</v>
      </c>
      <c r="F25" s="674"/>
      <c r="G25" s="674"/>
      <c r="H25" s="674"/>
      <c r="I25" s="674"/>
      <c r="J25" s="674"/>
      <c r="K25" s="674"/>
      <c r="L25" s="695"/>
    </row>
    <row r="26" ht="13.5" customHeight="1" spans="1:12">
      <c r="A26" s="5"/>
      <c r="C26" s="673"/>
      <c r="D26" s="665"/>
      <c r="E26" s="674"/>
      <c r="F26" s="674"/>
      <c r="G26" s="674"/>
      <c r="H26" s="674"/>
      <c r="I26" s="674"/>
      <c r="J26" s="674"/>
      <c r="K26" s="674"/>
      <c r="L26" s="695"/>
    </row>
    <row r="27" ht="13.5" customHeight="1" spans="1:12">
      <c r="A27" s="5"/>
      <c r="C27" s="673"/>
      <c r="D27" s="665"/>
      <c r="E27" s="674"/>
      <c r="F27" s="674"/>
      <c r="G27" s="674"/>
      <c r="H27" s="674"/>
      <c r="I27" s="674"/>
      <c r="J27" s="674"/>
      <c r="K27" s="674"/>
      <c r="L27" s="695"/>
    </row>
    <row r="28" ht="13.5" customHeight="1" spans="1:12">
      <c r="A28" s="5"/>
      <c r="C28" s="673"/>
      <c r="D28" s="665"/>
      <c r="E28" s="674"/>
      <c r="F28" s="674"/>
      <c r="G28" s="674"/>
      <c r="H28" s="674"/>
      <c r="I28" s="674"/>
      <c r="J28" s="674"/>
      <c r="K28" s="674"/>
      <c r="L28" s="695"/>
    </row>
    <row r="29" ht="13.5" customHeight="1" spans="1:12">
      <c r="A29" s="5"/>
      <c r="C29" s="673"/>
      <c r="D29" s="665"/>
      <c r="E29" s="675" t="s">
        <v>51</v>
      </c>
      <c r="F29" s="675"/>
      <c r="G29" s="675"/>
      <c r="H29" s="674"/>
      <c r="I29" s="674"/>
      <c r="J29" s="674"/>
      <c r="K29" s="674"/>
      <c r="L29" s="695"/>
    </row>
    <row r="30" ht="13.5" customHeight="1" spans="1:12">
      <c r="A30" s="5"/>
      <c r="C30" s="673"/>
      <c r="D30" s="665"/>
      <c r="E30" s="666" t="s">
        <v>52</v>
      </c>
      <c r="F30" s="665"/>
      <c r="G30" s="665"/>
      <c r="H30" s="665"/>
      <c r="I30" s="665"/>
      <c r="J30" s="665"/>
      <c r="K30" s="665"/>
      <c r="L30" s="695"/>
    </row>
    <row r="31" ht="13.5" customHeight="1" spans="1:12">
      <c r="A31" s="5"/>
      <c r="C31" s="676"/>
      <c r="D31" s="677"/>
      <c r="E31" s="677"/>
      <c r="F31" s="677"/>
      <c r="G31" s="677"/>
      <c r="H31" s="677"/>
      <c r="I31" s="677"/>
      <c r="J31" s="677"/>
      <c r="K31" s="677"/>
      <c r="L31" s="700"/>
    </row>
    <row r="32" ht="13.5" customHeight="1" spans="1:3">
      <c r="A32" s="5"/>
      <c r="C32" s="678"/>
    </row>
    <row r="33" ht="13.5" customHeight="1" spans="1:3">
      <c r="A33" s="5"/>
      <c r="C33" s="678"/>
    </row>
    <row r="34" ht="13.5" customHeight="1" spans="1:1">
      <c r="A34" s="5"/>
    </row>
    <row r="35" ht="28" spans="1:12">
      <c r="A35" s="5"/>
      <c r="C35" s="213" t="s">
        <v>10</v>
      </c>
      <c r="D35" s="213" t="s">
        <v>53</v>
      </c>
      <c r="E35" s="679"/>
      <c r="F35" s="679"/>
      <c r="G35" s="679"/>
      <c r="H35" s="679"/>
      <c r="I35" s="214" t="s">
        <v>54</v>
      </c>
      <c r="J35" s="214" t="s">
        <v>55</v>
      </c>
      <c r="K35" s="214" t="s">
        <v>56</v>
      </c>
      <c r="L35" s="214" t="s">
        <v>29</v>
      </c>
    </row>
    <row r="36" ht="14" spans="1:18">
      <c r="A36" s="5"/>
      <c r="C36" s="228">
        <v>1</v>
      </c>
      <c r="D36" s="680" t="s">
        <v>57</v>
      </c>
      <c r="E36" s="681"/>
      <c r="F36" s="681"/>
      <c r="G36" s="681"/>
      <c r="H36" s="681"/>
      <c r="I36" s="681"/>
      <c r="J36" s="681"/>
      <c r="K36" s="681"/>
      <c r="L36" s="701"/>
      <c r="M36" s="678"/>
      <c r="O36" s="749">
        <v>1</v>
      </c>
      <c r="P36" s="749">
        <v>2</v>
      </c>
      <c r="Q36" s="749">
        <v>3</v>
      </c>
      <c r="R36" s="749">
        <v>4</v>
      </c>
    </row>
    <row r="37" ht="14" spans="1:18">
      <c r="A37" s="5"/>
      <c r="C37" s="320"/>
      <c r="D37" s="35">
        <v>1.1</v>
      </c>
      <c r="E37" s="216" t="s">
        <v>58</v>
      </c>
      <c r="F37" s="682"/>
      <c r="G37" s="682"/>
      <c r="H37" s="682"/>
      <c r="I37" s="265">
        <f>'1.1-Stand Binamuda'!M31</f>
        <v>0</v>
      </c>
      <c r="J37" s="35"/>
      <c r="K37" s="35"/>
      <c r="L37" s="217"/>
      <c r="O37" s="750">
        <f>I37</f>
        <v>0</v>
      </c>
      <c r="P37" s="750">
        <f>O37*2</f>
        <v>0</v>
      </c>
      <c r="Q37" s="750">
        <f>O37*3</f>
        <v>0</v>
      </c>
      <c r="R37" s="750">
        <f>O37*4</f>
        <v>0</v>
      </c>
    </row>
    <row r="38" ht="30.5" customHeight="1" spans="1:18">
      <c r="A38" s="5"/>
      <c r="C38" s="320"/>
      <c r="D38" s="35">
        <v>1.2</v>
      </c>
      <c r="E38" s="216" t="s">
        <v>59</v>
      </c>
      <c r="F38" s="682"/>
      <c r="G38" s="682"/>
      <c r="H38" s="682"/>
      <c r="I38" s="265">
        <f>'1.1-Stand Binamuda'!M49</f>
        <v>0</v>
      </c>
      <c r="J38" s="35"/>
      <c r="K38" s="35"/>
      <c r="L38" s="702"/>
      <c r="O38" s="750">
        <f t="shared" ref="O38:O41" si="0">I38</f>
        <v>0</v>
      </c>
      <c r="P38" s="750">
        <f>O38*2</f>
        <v>0</v>
      </c>
      <c r="Q38" s="750">
        <f>O38*3</f>
        <v>0</v>
      </c>
      <c r="R38" s="750">
        <f>O38*4</f>
        <v>0</v>
      </c>
    </row>
    <row r="39" ht="14" spans="1:18">
      <c r="A39" s="5"/>
      <c r="C39" s="320"/>
      <c r="D39" s="35">
        <v>1.3</v>
      </c>
      <c r="E39" s="216" t="s">
        <v>60</v>
      </c>
      <c r="F39" s="682"/>
      <c r="G39" s="682"/>
      <c r="H39" s="682"/>
      <c r="I39" s="265" t="str">
        <f>'1.1-Stand Binamuda'!I73</f>
        <v/>
      </c>
      <c r="J39" s="35"/>
      <c r="K39" s="35"/>
      <c r="L39" s="217"/>
      <c r="O39" s="750" t="str">
        <f t="shared" si="0"/>
        <v/>
      </c>
      <c r="P39" s="750" t="e">
        <f>O39*2</f>
        <v>#VALUE!</v>
      </c>
      <c r="Q39" s="750" t="e">
        <f>O39*3</f>
        <v>#VALUE!</v>
      </c>
      <c r="R39" s="750" t="e">
        <f>O39*4</f>
        <v>#VALUE!</v>
      </c>
    </row>
    <row r="40" ht="14" spans="1:18">
      <c r="A40" s="5"/>
      <c r="C40" s="320"/>
      <c r="D40" s="35">
        <v>1.4</v>
      </c>
      <c r="E40" s="216" t="s">
        <v>61</v>
      </c>
      <c r="F40" s="682"/>
      <c r="G40" s="682"/>
      <c r="H40" s="682"/>
      <c r="I40" s="265">
        <f>'1.1-Stand Binamuda'!M86</f>
        <v>0</v>
      </c>
      <c r="J40" s="35"/>
      <c r="K40" s="35"/>
      <c r="L40" s="217"/>
      <c r="O40" s="750">
        <f t="shared" si="0"/>
        <v>0</v>
      </c>
      <c r="P40" s="750">
        <f>O40*2</f>
        <v>0</v>
      </c>
      <c r="Q40" s="750">
        <f>O40*3</f>
        <v>0</v>
      </c>
      <c r="R40" s="750">
        <f>O40*4</f>
        <v>0</v>
      </c>
    </row>
    <row r="41" ht="14" spans="1:18">
      <c r="A41" s="5"/>
      <c r="C41" s="683"/>
      <c r="D41" s="35">
        <v>1.5</v>
      </c>
      <c r="E41" s="216" t="s">
        <v>62</v>
      </c>
      <c r="F41" s="682"/>
      <c r="G41" s="682"/>
      <c r="H41" s="682"/>
      <c r="I41" s="265">
        <f>'1.1-Stand Binamuda'!M97</f>
        <v>0</v>
      </c>
      <c r="J41" s="35"/>
      <c r="K41" s="35"/>
      <c r="L41" s="217"/>
      <c r="O41" s="750">
        <f t="shared" si="0"/>
        <v>0</v>
      </c>
      <c r="P41" s="750">
        <f>O41*2</f>
        <v>0</v>
      </c>
      <c r="Q41" s="750">
        <f>O41*3</f>
        <v>0</v>
      </c>
      <c r="R41" s="750">
        <f>O41*4</f>
        <v>0</v>
      </c>
    </row>
    <row r="42" ht="14" spans="1:18">
      <c r="A42" s="5"/>
      <c r="C42" s="684"/>
      <c r="D42" s="685" t="s">
        <v>63</v>
      </c>
      <c r="E42" s="686"/>
      <c r="F42" s="686"/>
      <c r="G42" s="686"/>
      <c r="H42" s="687"/>
      <c r="I42" s="703">
        <f>SUM(I37:I41)</f>
        <v>0</v>
      </c>
      <c r="J42" s="213">
        <v>0.35</v>
      </c>
      <c r="K42" s="213">
        <v>5</v>
      </c>
      <c r="L42" s="704"/>
      <c r="O42" s="751">
        <f>SUM(O37:O41)</f>
        <v>0</v>
      </c>
      <c r="P42" s="751" t="e">
        <f>SUM(P37:P41)</f>
        <v>#VALUE!</v>
      </c>
      <c r="Q42" s="751" t="e">
        <f>SUM(Q37:Q41)</f>
        <v>#VALUE!</v>
      </c>
      <c r="R42" s="751" t="e">
        <f>SUM(R37:R41)</f>
        <v>#VALUE!</v>
      </c>
    </row>
    <row r="43" ht="14" spans="1:18">
      <c r="A43" s="5"/>
      <c r="C43" s="688"/>
      <c r="D43" s="685" t="s">
        <v>64</v>
      </c>
      <c r="E43" s="686"/>
      <c r="F43" s="686"/>
      <c r="G43" s="686"/>
      <c r="H43" s="686"/>
      <c r="I43" s="705"/>
      <c r="J43" s="213">
        <f>SUM(I42*J42)</f>
        <v>0</v>
      </c>
      <c r="K43" s="706">
        <f>SUM(J43*K42)</f>
        <v>0</v>
      </c>
      <c r="L43" s="707" t="str">
        <f>IF($K$43&lt;=42,"CUKUP",IF($K$43&lt;=84,"BAIK",IF($K$43&lt;=126,"BAIK SEKALI",IF($K$43&lt;=168,"PARIPURNA","FALSE"))))</f>
        <v>CUKUP</v>
      </c>
      <c r="O43" s="752">
        <f>O42*$J$42</f>
        <v>0</v>
      </c>
      <c r="P43" s="752" t="e">
        <f>P42*$J$42</f>
        <v>#VALUE!</v>
      </c>
      <c r="Q43" s="752" t="e">
        <f>Q42*$J$42</f>
        <v>#VALUE!</v>
      </c>
      <c r="R43" s="752" t="e">
        <f>R42*$J$42</f>
        <v>#VALUE!</v>
      </c>
    </row>
    <row r="44" ht="13.5" customHeight="1" spans="1:18">
      <c r="A44" s="5"/>
      <c r="O44" s="752">
        <f>O43*$K$42</f>
        <v>0</v>
      </c>
      <c r="P44" s="752" t="e">
        <f>P43*$K$42</f>
        <v>#VALUE!</v>
      </c>
      <c r="Q44" s="752" t="e">
        <f>Q43*$K$42</f>
        <v>#VALUE!</v>
      </c>
      <c r="R44" s="752" t="e">
        <f>R43*$K$42</f>
        <v>#VALUE!</v>
      </c>
    </row>
    <row r="45" ht="13.5" customHeight="1" spans="1:12">
      <c r="A45" s="5"/>
      <c r="C45" s="689"/>
      <c r="D45" s="690"/>
      <c r="E45" s="690"/>
      <c r="F45" s="690"/>
      <c r="G45" s="690"/>
      <c r="H45" s="690"/>
      <c r="I45" s="690"/>
      <c r="J45" s="690"/>
      <c r="K45" s="690"/>
      <c r="L45" s="708"/>
    </row>
    <row r="46" ht="13.5" customHeight="1" spans="1:12">
      <c r="A46" s="5"/>
      <c r="C46" s="691"/>
      <c r="D46" s="692" t="s">
        <v>65</v>
      </c>
      <c r="E46" s="692"/>
      <c r="F46" s="596"/>
      <c r="G46" s="596"/>
      <c r="H46" s="596"/>
      <c r="I46" s="596"/>
      <c r="J46" s="596"/>
      <c r="K46" s="596"/>
      <c r="L46" s="709"/>
    </row>
    <row r="47" ht="13.5" customHeight="1" spans="1:12">
      <c r="A47" s="5"/>
      <c r="C47" s="691"/>
      <c r="D47" s="692" t="s">
        <v>66</v>
      </c>
      <c r="E47" s="692"/>
      <c r="F47" s="596"/>
      <c r="G47" s="596"/>
      <c r="H47" s="596"/>
      <c r="I47" s="596"/>
      <c r="J47" s="596"/>
      <c r="K47" s="596"/>
      <c r="L47" s="709"/>
    </row>
    <row r="48" ht="13.5" customHeight="1" spans="1:12">
      <c r="A48" s="5"/>
      <c r="C48" s="691"/>
      <c r="D48" s="693" t="s">
        <v>67</v>
      </c>
      <c r="E48" s="693"/>
      <c r="F48" s="693"/>
      <c r="G48" s="693"/>
      <c r="H48" s="693"/>
      <c r="I48" s="693"/>
      <c r="J48" s="693"/>
      <c r="K48" s="596"/>
      <c r="L48" s="709"/>
    </row>
    <row r="49" ht="13.5" customHeight="1" spans="1:12">
      <c r="A49" s="5"/>
      <c r="C49" s="691"/>
      <c r="D49" s="596"/>
      <c r="E49" s="596"/>
      <c r="F49" s="596"/>
      <c r="G49" s="596"/>
      <c r="H49" s="596"/>
      <c r="I49" s="596"/>
      <c r="J49" s="596"/>
      <c r="K49" s="596"/>
      <c r="L49" s="709"/>
    </row>
    <row r="50" ht="13.5" customHeight="1" spans="1:12">
      <c r="A50" s="5"/>
      <c r="C50" s="691"/>
      <c r="D50" s="596"/>
      <c r="E50" s="596"/>
      <c r="F50" s="596"/>
      <c r="G50" s="596"/>
      <c r="H50" s="596"/>
      <c r="I50" s="596"/>
      <c r="J50" s="596"/>
      <c r="K50" s="596"/>
      <c r="L50" s="709"/>
    </row>
    <row r="51" ht="13.5" customHeight="1" spans="1:12">
      <c r="A51" s="5"/>
      <c r="C51" s="691"/>
      <c r="D51" s="596"/>
      <c r="E51" s="596"/>
      <c r="F51" s="596"/>
      <c r="G51" s="596"/>
      <c r="H51" s="596"/>
      <c r="I51" s="596"/>
      <c r="J51" s="596"/>
      <c r="K51" s="596"/>
      <c r="L51" s="709"/>
    </row>
    <row r="52" ht="13.5" customHeight="1" spans="1:12">
      <c r="A52" s="5"/>
      <c r="C52" s="691"/>
      <c r="D52" s="596"/>
      <c r="E52" s="596"/>
      <c r="F52" s="596"/>
      <c r="G52" s="596"/>
      <c r="H52" s="596"/>
      <c r="I52" s="596"/>
      <c r="J52" s="596"/>
      <c r="K52" s="596"/>
      <c r="L52" s="709"/>
    </row>
    <row r="53" ht="13.5" customHeight="1" spans="1:12">
      <c r="A53" s="5"/>
      <c r="C53" s="691"/>
      <c r="D53" s="596"/>
      <c r="E53" s="596"/>
      <c r="F53" s="596"/>
      <c r="G53" s="596"/>
      <c r="H53" s="596"/>
      <c r="I53" s="596"/>
      <c r="J53" s="596"/>
      <c r="K53" s="596"/>
      <c r="L53" s="709"/>
    </row>
    <row r="54" ht="13.5" customHeight="1" spans="1:12">
      <c r="A54" s="5"/>
      <c r="C54" s="691"/>
      <c r="D54" s="596"/>
      <c r="E54" s="596"/>
      <c r="F54" s="596"/>
      <c r="G54" s="596"/>
      <c r="H54" s="596"/>
      <c r="I54" s="596"/>
      <c r="J54" s="596"/>
      <c r="K54" s="596"/>
      <c r="L54" s="709"/>
    </row>
    <row r="55" ht="13.5" customHeight="1" spans="1:12">
      <c r="A55" s="5"/>
      <c r="C55" s="691"/>
      <c r="D55" s="596"/>
      <c r="E55" s="596"/>
      <c r="F55" s="596"/>
      <c r="G55" s="596"/>
      <c r="H55" s="596"/>
      <c r="I55" s="596"/>
      <c r="J55" s="596"/>
      <c r="K55" s="596"/>
      <c r="L55" s="709"/>
    </row>
    <row r="56" ht="13.5" customHeight="1" spans="1:12">
      <c r="A56" s="5"/>
      <c r="C56" s="691"/>
      <c r="D56" s="596"/>
      <c r="E56" s="596"/>
      <c r="F56" s="596"/>
      <c r="G56" s="596"/>
      <c r="H56" s="596"/>
      <c r="I56" s="596"/>
      <c r="J56" s="596"/>
      <c r="K56" s="596"/>
      <c r="L56" s="709"/>
    </row>
    <row r="57" ht="13.5" customHeight="1" spans="1:12">
      <c r="A57" s="5"/>
      <c r="C57" s="691"/>
      <c r="D57" s="596"/>
      <c r="E57" s="596"/>
      <c r="F57" s="596"/>
      <c r="G57" s="596"/>
      <c r="H57" s="596"/>
      <c r="I57" s="596"/>
      <c r="J57" s="596"/>
      <c r="K57" s="596"/>
      <c r="L57" s="709"/>
    </row>
    <row r="58" ht="13.5" customHeight="1" spans="1:12">
      <c r="A58" s="5"/>
      <c r="C58" s="691"/>
      <c r="D58" s="596"/>
      <c r="E58" s="596"/>
      <c r="F58" s="596"/>
      <c r="G58" s="596"/>
      <c r="H58" s="596"/>
      <c r="I58" s="596"/>
      <c r="J58" s="596"/>
      <c r="K58" s="596"/>
      <c r="L58" s="709"/>
    </row>
    <row r="59" ht="13.5" customHeight="1" spans="1:12">
      <c r="A59" s="5"/>
      <c r="C59" s="691"/>
      <c r="D59" s="596"/>
      <c r="E59" s="596"/>
      <c r="F59" s="596"/>
      <c r="G59" s="596"/>
      <c r="H59" s="596"/>
      <c r="I59" s="596"/>
      <c r="J59" s="596"/>
      <c r="K59" s="596"/>
      <c r="L59" s="709"/>
    </row>
    <row r="60" ht="13.5" customHeight="1" spans="1:12">
      <c r="A60" s="5"/>
      <c r="C60" s="691"/>
      <c r="D60" s="596"/>
      <c r="E60" s="596"/>
      <c r="F60" s="596"/>
      <c r="G60" s="596"/>
      <c r="H60" s="596"/>
      <c r="I60" s="596"/>
      <c r="J60" s="596"/>
      <c r="K60" s="596"/>
      <c r="L60" s="709"/>
    </row>
    <row r="61" ht="13.5" customHeight="1" spans="1:12">
      <c r="A61" s="5"/>
      <c r="C61" s="691"/>
      <c r="D61" s="596"/>
      <c r="E61" s="596"/>
      <c r="F61" s="596"/>
      <c r="G61" s="596"/>
      <c r="H61" s="596"/>
      <c r="I61" s="596"/>
      <c r="J61" s="596"/>
      <c r="K61" s="596"/>
      <c r="L61" s="709"/>
    </row>
    <row r="62" ht="13.5" customHeight="1" spans="1:12">
      <c r="A62" s="5"/>
      <c r="C62" s="691"/>
      <c r="D62" s="596"/>
      <c r="E62" s="596"/>
      <c r="F62" s="596"/>
      <c r="G62" s="596"/>
      <c r="H62" s="596"/>
      <c r="I62" s="596"/>
      <c r="J62" s="596"/>
      <c r="K62" s="596"/>
      <c r="L62" s="709"/>
    </row>
    <row r="63" ht="13.5" customHeight="1" spans="1:12">
      <c r="A63" s="5"/>
      <c r="C63" s="691"/>
      <c r="D63" s="596"/>
      <c r="E63" s="596"/>
      <c r="F63" s="596"/>
      <c r="G63" s="596"/>
      <c r="H63" s="596"/>
      <c r="I63" s="596"/>
      <c r="J63" s="596"/>
      <c r="K63" s="596"/>
      <c r="L63" s="709"/>
    </row>
    <row r="64" ht="13.5" customHeight="1" spans="1:12">
      <c r="A64" s="5"/>
      <c r="C64" s="691"/>
      <c r="D64" s="596"/>
      <c r="E64" s="596"/>
      <c r="F64" s="596"/>
      <c r="G64" s="596"/>
      <c r="H64" s="596"/>
      <c r="I64" s="596"/>
      <c r="J64" s="596"/>
      <c r="K64" s="596"/>
      <c r="L64" s="709"/>
    </row>
    <row r="65" ht="13.5" customHeight="1" spans="1:12">
      <c r="A65" s="5"/>
      <c r="C65" s="691"/>
      <c r="D65" s="596"/>
      <c r="E65" s="596"/>
      <c r="F65" s="596"/>
      <c r="G65" s="596"/>
      <c r="H65" s="596"/>
      <c r="I65" s="596"/>
      <c r="J65" s="596"/>
      <c r="K65" s="596"/>
      <c r="L65" s="709"/>
    </row>
    <row r="66" ht="13.5" customHeight="1" spans="1:12">
      <c r="A66" s="5"/>
      <c r="C66" s="691"/>
      <c r="D66" s="596"/>
      <c r="E66" s="596"/>
      <c r="F66" s="596"/>
      <c r="G66" s="596"/>
      <c r="H66" s="596"/>
      <c r="I66" s="596"/>
      <c r="J66" s="596"/>
      <c r="K66" s="596"/>
      <c r="L66" s="709"/>
    </row>
    <row r="67" ht="13.5" customHeight="1" spans="1:12">
      <c r="A67" s="5"/>
      <c r="C67" s="691"/>
      <c r="D67" s="596"/>
      <c r="E67" s="596"/>
      <c r="F67" s="596"/>
      <c r="G67" s="596"/>
      <c r="H67" s="596"/>
      <c r="I67" s="596"/>
      <c r="J67" s="596"/>
      <c r="K67" s="596"/>
      <c r="L67" s="709"/>
    </row>
    <row r="68" ht="13.5" customHeight="1" spans="1:12">
      <c r="A68" s="5"/>
      <c r="C68" s="691"/>
      <c r="D68" s="596"/>
      <c r="E68" s="596"/>
      <c r="F68" s="596"/>
      <c r="G68" s="596"/>
      <c r="H68" s="596"/>
      <c r="I68" s="596"/>
      <c r="J68" s="596"/>
      <c r="K68" s="596"/>
      <c r="L68" s="709"/>
    </row>
    <row r="69" ht="13.5" customHeight="1" spans="1:12">
      <c r="A69" s="5"/>
      <c r="C69" s="691"/>
      <c r="D69" s="596"/>
      <c r="E69" s="596"/>
      <c r="F69" s="596"/>
      <c r="G69" s="596"/>
      <c r="H69" s="596"/>
      <c r="I69" s="596"/>
      <c r="J69" s="596"/>
      <c r="K69" s="596"/>
      <c r="L69" s="709"/>
    </row>
    <row r="70" ht="13.5" customHeight="1" spans="1:12">
      <c r="A70" s="5"/>
      <c r="C70" s="691"/>
      <c r="D70" s="596"/>
      <c r="E70" s="596"/>
      <c r="F70" s="596"/>
      <c r="G70" s="596"/>
      <c r="H70" s="596"/>
      <c r="I70" s="596"/>
      <c r="J70" s="596"/>
      <c r="K70" s="596"/>
      <c r="L70" s="709"/>
    </row>
    <row r="71" ht="13.5" customHeight="1" spans="1:12">
      <c r="A71" s="5"/>
      <c r="C71" s="691"/>
      <c r="D71" s="596"/>
      <c r="E71" s="596"/>
      <c r="F71" s="596"/>
      <c r="G71" s="596"/>
      <c r="H71" s="596"/>
      <c r="I71" s="596"/>
      <c r="J71" s="596"/>
      <c r="K71" s="596"/>
      <c r="L71" s="709"/>
    </row>
    <row r="72" ht="13.5" customHeight="1" spans="1:12">
      <c r="A72" s="5"/>
      <c r="C72" s="691"/>
      <c r="D72" s="596"/>
      <c r="E72" s="596"/>
      <c r="F72" s="596"/>
      <c r="G72" s="596"/>
      <c r="H72" s="596"/>
      <c r="I72" s="596"/>
      <c r="J72" s="596"/>
      <c r="K72" s="596"/>
      <c r="L72" s="709"/>
    </row>
    <row r="73" ht="13.5" customHeight="1" spans="1:12">
      <c r="A73" s="5"/>
      <c r="C73" s="691"/>
      <c r="D73" s="596"/>
      <c r="E73" s="596"/>
      <c r="F73" s="596"/>
      <c r="G73" s="596"/>
      <c r="H73" s="596"/>
      <c r="I73" s="596"/>
      <c r="J73" s="596"/>
      <c r="K73" s="596"/>
      <c r="L73" s="709"/>
    </row>
    <row r="74" ht="13.5" customHeight="1" spans="1:12">
      <c r="A74" s="5"/>
      <c r="C74" s="691"/>
      <c r="D74" s="596"/>
      <c r="E74" s="596"/>
      <c r="F74" s="596"/>
      <c r="G74" s="596"/>
      <c r="H74" s="596"/>
      <c r="I74" s="596"/>
      <c r="J74" s="596"/>
      <c r="K74" s="596"/>
      <c r="L74" s="709"/>
    </row>
    <row r="75" ht="13.5" customHeight="1" spans="1:12">
      <c r="A75" s="5"/>
      <c r="C75" s="691"/>
      <c r="D75" s="596"/>
      <c r="E75" s="596"/>
      <c r="F75" s="596"/>
      <c r="G75" s="596"/>
      <c r="H75" s="596"/>
      <c r="I75" s="596"/>
      <c r="J75" s="596"/>
      <c r="K75" s="596"/>
      <c r="L75" s="709"/>
    </row>
    <row r="76" ht="13.5" customHeight="1" spans="1:12">
      <c r="A76" s="5"/>
      <c r="C76" s="691"/>
      <c r="D76" s="596"/>
      <c r="E76" s="596"/>
      <c r="F76" s="596"/>
      <c r="G76" s="596"/>
      <c r="H76" s="596"/>
      <c r="I76" s="596"/>
      <c r="J76" s="596"/>
      <c r="K76" s="596"/>
      <c r="L76" s="709"/>
    </row>
    <row r="77" ht="13.5" customHeight="1" spans="1:12">
      <c r="A77" s="5"/>
      <c r="C77" s="691"/>
      <c r="D77" s="596"/>
      <c r="E77" s="596"/>
      <c r="F77" s="596"/>
      <c r="G77" s="596"/>
      <c r="H77" s="596"/>
      <c r="I77" s="596"/>
      <c r="J77" s="596"/>
      <c r="K77" s="596"/>
      <c r="L77" s="709"/>
    </row>
    <row r="78" ht="13.5" customHeight="1" spans="1:12">
      <c r="A78" s="5"/>
      <c r="C78" s="691"/>
      <c r="D78" s="596"/>
      <c r="E78" s="596"/>
      <c r="F78" s="596"/>
      <c r="G78" s="596"/>
      <c r="H78" s="596"/>
      <c r="I78" s="596"/>
      <c r="J78" s="596"/>
      <c r="K78" s="596"/>
      <c r="L78" s="709"/>
    </row>
    <row r="79" ht="13.5" customHeight="1" spans="1:12">
      <c r="A79" s="5"/>
      <c r="C79" s="691"/>
      <c r="D79" s="596"/>
      <c r="E79" s="596"/>
      <c r="F79" s="596"/>
      <c r="G79" s="596"/>
      <c r="H79" s="596"/>
      <c r="I79" s="596"/>
      <c r="J79" s="596"/>
      <c r="K79" s="596"/>
      <c r="L79" s="709"/>
    </row>
    <row r="80" ht="13.5" customHeight="1" spans="1:12">
      <c r="A80" s="5"/>
      <c r="C80" s="710"/>
      <c r="D80" s="179"/>
      <c r="E80" s="179"/>
      <c r="F80" s="179"/>
      <c r="G80" s="179"/>
      <c r="H80" s="179"/>
      <c r="I80" s="179"/>
      <c r="J80" s="179"/>
      <c r="K80" s="179"/>
      <c r="L80" s="722"/>
    </row>
    <row r="81" ht="13.5" customHeight="1" spans="1:9">
      <c r="A81" s="5"/>
      <c r="I81" s="723"/>
    </row>
    <row r="82" ht="13.5" customHeight="1" spans="1:1">
      <c r="A82" s="5"/>
    </row>
    <row r="83" ht="13.5" customHeight="1" spans="1:1">
      <c r="A83" s="5"/>
    </row>
    <row r="84" ht="13.5" customHeight="1" spans="1:1">
      <c r="A84" s="5"/>
    </row>
    <row r="85" ht="38.5" customHeight="1" spans="1:12">
      <c r="A85" s="5"/>
      <c r="C85" s="205" t="s">
        <v>10</v>
      </c>
      <c r="D85" s="207" t="s">
        <v>53</v>
      </c>
      <c r="E85" s="711"/>
      <c r="F85" s="711"/>
      <c r="G85" s="711"/>
      <c r="H85" s="268"/>
      <c r="I85" s="214" t="s">
        <v>54</v>
      </c>
      <c r="J85" s="206" t="s">
        <v>55</v>
      </c>
      <c r="K85" s="206" t="s">
        <v>56</v>
      </c>
      <c r="L85" s="206" t="s">
        <v>29</v>
      </c>
    </row>
    <row r="86" ht="14" spans="1:18">
      <c r="A86" s="5"/>
      <c r="C86" s="228">
        <v>2</v>
      </c>
      <c r="D86" s="680" t="s">
        <v>68</v>
      </c>
      <c r="E86" s="681"/>
      <c r="F86" s="681"/>
      <c r="G86" s="681"/>
      <c r="H86" s="681"/>
      <c r="I86" s="681"/>
      <c r="J86" s="681"/>
      <c r="K86" s="681"/>
      <c r="L86" s="701"/>
      <c r="O86" s="749">
        <v>1</v>
      </c>
      <c r="P86" s="749">
        <v>2</v>
      </c>
      <c r="Q86" s="749">
        <v>3</v>
      </c>
      <c r="R86" s="749">
        <v>4</v>
      </c>
    </row>
    <row r="87" ht="14" spans="1:18">
      <c r="A87" s="5"/>
      <c r="C87" s="232"/>
      <c r="D87" s="35" t="s">
        <v>69</v>
      </c>
      <c r="E87" s="323" t="s">
        <v>70</v>
      </c>
      <c r="F87" s="230"/>
      <c r="G87" s="230"/>
      <c r="H87" s="712"/>
      <c r="I87" s="724" t="str">
        <f>'2.1-Stand Binawasa'!J20</f>
        <v/>
      </c>
      <c r="J87" s="233"/>
      <c r="K87" s="217"/>
      <c r="L87" s="217"/>
      <c r="O87" s="750" t="str">
        <f>I87</f>
        <v/>
      </c>
      <c r="P87" s="750" t="e">
        <f>O87*2</f>
        <v>#VALUE!</v>
      </c>
      <c r="Q87" s="750" t="e">
        <f>O87*3</f>
        <v>#VALUE!</v>
      </c>
      <c r="R87" s="750" t="e">
        <f>O87*4</f>
        <v>#VALUE!</v>
      </c>
    </row>
    <row r="88" ht="14" spans="1:18">
      <c r="A88" s="5"/>
      <c r="C88" s="320"/>
      <c r="D88" s="35">
        <v>2.2</v>
      </c>
      <c r="E88" s="323" t="s">
        <v>71</v>
      </c>
      <c r="F88" s="230"/>
      <c r="G88" s="230"/>
      <c r="H88" s="712"/>
      <c r="I88" s="724">
        <f>'2.1-Stand Binawasa'!M63</f>
        <v>0</v>
      </c>
      <c r="J88" s="233"/>
      <c r="K88" s="217"/>
      <c r="L88" s="217"/>
      <c r="O88" s="750">
        <f t="shared" ref="O88:O91" si="1">I88</f>
        <v>0</v>
      </c>
      <c r="P88" s="750">
        <f>O88*2</f>
        <v>0</v>
      </c>
      <c r="Q88" s="750">
        <f>O88*3</f>
        <v>0</v>
      </c>
      <c r="R88" s="750">
        <f>O88*4</f>
        <v>0</v>
      </c>
    </row>
    <row r="89" ht="26.5" customHeight="1" spans="1:18">
      <c r="A89" s="5"/>
      <c r="C89" s="320"/>
      <c r="D89" s="35" t="s">
        <v>72</v>
      </c>
      <c r="E89" s="323" t="s">
        <v>73</v>
      </c>
      <c r="F89" s="230"/>
      <c r="G89" s="230"/>
      <c r="H89" s="712"/>
      <c r="I89" s="724">
        <f>'2.1-Stand Binawasa'!M79</f>
        <v>0</v>
      </c>
      <c r="J89" s="233"/>
      <c r="K89" s="217"/>
      <c r="L89" s="217"/>
      <c r="O89" s="750">
        <f t="shared" si="1"/>
        <v>0</v>
      </c>
      <c r="P89" s="750">
        <f>O89*2</f>
        <v>0</v>
      </c>
      <c r="Q89" s="750">
        <f>O89*3</f>
        <v>0</v>
      </c>
      <c r="R89" s="750">
        <f>O89*4</f>
        <v>0</v>
      </c>
    </row>
    <row r="90" ht="14" spans="1:18">
      <c r="A90" s="5"/>
      <c r="C90" s="320"/>
      <c r="D90" s="35" t="s">
        <v>74</v>
      </c>
      <c r="E90" s="323" t="s">
        <v>61</v>
      </c>
      <c r="F90" s="230"/>
      <c r="G90" s="230"/>
      <c r="H90" s="712"/>
      <c r="I90" s="724">
        <f>'2.1-Stand Binawasa'!M91</f>
        <v>0</v>
      </c>
      <c r="J90" s="233"/>
      <c r="K90" s="217"/>
      <c r="L90" s="217"/>
      <c r="O90" s="750">
        <f t="shared" si="1"/>
        <v>0</v>
      </c>
      <c r="P90" s="750">
        <f>O90*2</f>
        <v>0</v>
      </c>
      <c r="Q90" s="750">
        <f>O90*3</f>
        <v>0</v>
      </c>
      <c r="R90" s="750">
        <f>O90*4</f>
        <v>0</v>
      </c>
    </row>
    <row r="91" ht="14" spans="1:18">
      <c r="A91" s="5"/>
      <c r="C91" s="320"/>
      <c r="D91" s="35" t="s">
        <v>75</v>
      </c>
      <c r="E91" s="323" t="s">
        <v>76</v>
      </c>
      <c r="F91" s="230"/>
      <c r="G91" s="230"/>
      <c r="H91" s="712"/>
      <c r="I91" s="724">
        <f>'2.1-Stand Binawasa'!M110</f>
        <v>0</v>
      </c>
      <c r="J91" s="233"/>
      <c r="K91" s="217"/>
      <c r="L91" s="217"/>
      <c r="O91" s="750">
        <f t="shared" si="1"/>
        <v>0</v>
      </c>
      <c r="P91" s="750">
        <f>O91*2</f>
        <v>0</v>
      </c>
      <c r="Q91" s="750">
        <f>O91*3</f>
        <v>0</v>
      </c>
      <c r="R91" s="750">
        <f>O91*4</f>
        <v>0</v>
      </c>
    </row>
    <row r="92" ht="13.5" customHeight="1" spans="1:18">
      <c r="A92" s="5"/>
      <c r="C92" s="320"/>
      <c r="D92" s="685" t="s">
        <v>63</v>
      </c>
      <c r="E92" s="686"/>
      <c r="F92" s="686"/>
      <c r="G92" s="686"/>
      <c r="H92" s="705"/>
      <c r="I92" s="703">
        <f>SUM(I87:I91)</f>
        <v>0</v>
      </c>
      <c r="J92" s="207">
        <v>0.35</v>
      </c>
      <c r="K92" s="213">
        <v>5</v>
      </c>
      <c r="L92" s="725"/>
      <c r="O92" s="751">
        <f>SUM(O87:O91)</f>
        <v>0</v>
      </c>
      <c r="P92" s="751" t="e">
        <f>SUM(P87:P91)</f>
        <v>#VALUE!</v>
      </c>
      <c r="Q92" s="751" t="e">
        <f>SUM(Q87:Q91)</f>
        <v>#VALUE!</v>
      </c>
      <c r="R92" s="751" t="e">
        <f>SUM(R87:R91)</f>
        <v>#VALUE!</v>
      </c>
    </row>
    <row r="93" ht="13.5" customHeight="1" spans="1:18">
      <c r="A93" s="5"/>
      <c r="C93" s="713"/>
      <c r="D93" s="685" t="s">
        <v>64</v>
      </c>
      <c r="E93" s="686"/>
      <c r="F93" s="686"/>
      <c r="G93" s="686"/>
      <c r="H93" s="686"/>
      <c r="I93" s="705"/>
      <c r="J93" s="207">
        <f>SUM(I92*J92)</f>
        <v>0</v>
      </c>
      <c r="K93" s="706">
        <f>SUM(J93*K92)</f>
        <v>0</v>
      </c>
      <c r="L93" s="726" t="str">
        <f>IF($K$93&lt;=42,"CUKUP",IF($K$93&lt;=84,"BAIK",IF($K$93&lt;=126,"BAIK SEKALI",IF($K$93&lt;=168,"PARIPURNA","FALSE"))))</f>
        <v>CUKUP</v>
      </c>
      <c r="O93" s="752">
        <f>O92*$J$92</f>
        <v>0</v>
      </c>
      <c r="P93" s="752" t="e">
        <f t="shared" ref="P93:R93" si="2">P92*$J$92</f>
        <v>#VALUE!</v>
      </c>
      <c r="Q93" s="752" t="e">
        <f t="shared" si="2"/>
        <v>#VALUE!</v>
      </c>
      <c r="R93" s="752" t="e">
        <f t="shared" si="2"/>
        <v>#VALUE!</v>
      </c>
    </row>
    <row r="94" ht="13.5" customHeight="1" spans="1:18">
      <c r="A94" s="5"/>
      <c r="D94" s="191"/>
      <c r="E94" s="714"/>
      <c r="F94" s="191"/>
      <c r="G94" s="191"/>
      <c r="H94" s="191"/>
      <c r="O94" s="752">
        <f>O93*$K$92</f>
        <v>0</v>
      </c>
      <c r="P94" s="752" t="e">
        <f t="shared" ref="P94:R94" si="3">P93*$K$92</f>
        <v>#VALUE!</v>
      </c>
      <c r="Q94" s="752" t="e">
        <f t="shared" si="3"/>
        <v>#VALUE!</v>
      </c>
      <c r="R94" s="752" t="e">
        <f t="shared" si="3"/>
        <v>#VALUE!</v>
      </c>
    </row>
    <row r="95" ht="13.5" customHeight="1" spans="1:12">
      <c r="A95" s="5"/>
      <c r="C95" s="689"/>
      <c r="D95" s="715"/>
      <c r="E95" s="716"/>
      <c r="F95" s="715"/>
      <c r="G95" s="715"/>
      <c r="H95" s="715"/>
      <c r="I95" s="690"/>
      <c r="J95" s="690"/>
      <c r="K95" s="690"/>
      <c r="L95" s="708"/>
    </row>
    <row r="96" ht="13.5" customHeight="1" spans="1:12">
      <c r="A96" s="5"/>
      <c r="C96" s="691"/>
      <c r="D96" s="692" t="s">
        <v>65</v>
      </c>
      <c r="E96" s="692"/>
      <c r="F96" s="738"/>
      <c r="G96" s="738"/>
      <c r="H96" s="738"/>
      <c r="I96" s="596"/>
      <c r="J96" s="596"/>
      <c r="K96" s="596"/>
      <c r="L96" s="709"/>
    </row>
    <row r="97" ht="13.5" customHeight="1" spans="1:12">
      <c r="A97" s="5"/>
      <c r="C97" s="691"/>
      <c r="D97" s="692" t="s">
        <v>66</v>
      </c>
      <c r="E97" s="692"/>
      <c r="F97" s="738"/>
      <c r="G97" s="738"/>
      <c r="H97" s="738"/>
      <c r="I97" s="596"/>
      <c r="J97" s="596"/>
      <c r="K97" s="596"/>
      <c r="L97" s="709"/>
    </row>
    <row r="98" ht="13.5" customHeight="1" spans="1:12">
      <c r="A98" s="5"/>
      <c r="C98" s="691"/>
      <c r="D98" s="693" t="s">
        <v>77</v>
      </c>
      <c r="E98" s="693"/>
      <c r="F98" s="693"/>
      <c r="G98" s="693"/>
      <c r="H98" s="693"/>
      <c r="I98" s="693"/>
      <c r="J98" s="693"/>
      <c r="K98" s="596"/>
      <c r="L98" s="709"/>
    </row>
    <row r="99" ht="13.5" customHeight="1" spans="1:12">
      <c r="A99" s="5"/>
      <c r="C99" s="691"/>
      <c r="D99" s="738"/>
      <c r="E99" s="753"/>
      <c r="F99" s="738"/>
      <c r="G99" s="738"/>
      <c r="H99" s="738"/>
      <c r="I99" s="596"/>
      <c r="J99" s="596"/>
      <c r="K99" s="596"/>
      <c r="L99" s="709"/>
    </row>
    <row r="100" ht="13.5" customHeight="1" spans="1:12">
      <c r="A100" s="5"/>
      <c r="C100" s="691"/>
      <c r="D100" s="738"/>
      <c r="E100" s="753"/>
      <c r="F100" s="738"/>
      <c r="G100" s="738"/>
      <c r="H100" s="738"/>
      <c r="I100" s="596"/>
      <c r="J100" s="596"/>
      <c r="K100" s="596"/>
      <c r="L100" s="709"/>
    </row>
    <row r="101" ht="13.5" customHeight="1" spans="1:12">
      <c r="A101" s="5"/>
      <c r="C101" s="691"/>
      <c r="D101" s="738"/>
      <c r="E101" s="753"/>
      <c r="F101" s="738"/>
      <c r="G101" s="738"/>
      <c r="H101" s="738"/>
      <c r="I101" s="596"/>
      <c r="J101" s="596"/>
      <c r="K101" s="596"/>
      <c r="L101" s="709"/>
    </row>
    <row r="102" ht="13.5" customHeight="1" spans="1:12">
      <c r="A102" s="5"/>
      <c r="C102" s="691"/>
      <c r="D102" s="738"/>
      <c r="E102" s="753"/>
      <c r="F102" s="738"/>
      <c r="G102" s="738"/>
      <c r="H102" s="738"/>
      <c r="I102" s="596"/>
      <c r="J102" s="596"/>
      <c r="K102" s="596"/>
      <c r="L102" s="709"/>
    </row>
    <row r="103" ht="13.5" customHeight="1" spans="1:12">
      <c r="A103" s="5"/>
      <c r="C103" s="691"/>
      <c r="D103" s="738"/>
      <c r="E103" s="753"/>
      <c r="F103" s="738"/>
      <c r="G103" s="738"/>
      <c r="H103" s="738"/>
      <c r="I103" s="596"/>
      <c r="J103" s="596"/>
      <c r="K103" s="596"/>
      <c r="L103" s="709"/>
    </row>
    <row r="104" ht="13.5" customHeight="1" spans="1:12">
      <c r="A104" s="5"/>
      <c r="C104" s="691"/>
      <c r="D104" s="738"/>
      <c r="E104" s="753"/>
      <c r="F104" s="738"/>
      <c r="G104" s="738"/>
      <c r="H104" s="738"/>
      <c r="I104" s="596"/>
      <c r="J104" s="596"/>
      <c r="K104" s="596"/>
      <c r="L104" s="709"/>
    </row>
    <row r="105" ht="13.5" customHeight="1" spans="1:12">
      <c r="A105" s="5"/>
      <c r="C105" s="691"/>
      <c r="D105" s="738"/>
      <c r="E105" s="753"/>
      <c r="F105" s="738"/>
      <c r="G105" s="738"/>
      <c r="H105" s="738"/>
      <c r="I105" s="596"/>
      <c r="J105" s="596"/>
      <c r="K105" s="596"/>
      <c r="L105" s="709"/>
    </row>
    <row r="106" ht="13.5" customHeight="1" spans="1:12">
      <c r="A106" s="5"/>
      <c r="C106" s="691"/>
      <c r="D106" s="738"/>
      <c r="E106" s="753"/>
      <c r="F106" s="738"/>
      <c r="G106" s="738"/>
      <c r="H106" s="738"/>
      <c r="I106" s="596"/>
      <c r="J106" s="596"/>
      <c r="K106" s="596"/>
      <c r="L106" s="709"/>
    </row>
    <row r="107" ht="13.5" customHeight="1" spans="1:12">
      <c r="A107" s="5"/>
      <c r="C107" s="691"/>
      <c r="D107" s="738"/>
      <c r="E107" s="753"/>
      <c r="F107" s="738"/>
      <c r="G107" s="738"/>
      <c r="H107" s="738"/>
      <c r="I107" s="596"/>
      <c r="J107" s="596"/>
      <c r="K107" s="596"/>
      <c r="L107" s="709"/>
    </row>
    <row r="108" ht="13.5" customHeight="1" spans="1:12">
      <c r="A108" s="5"/>
      <c r="C108" s="691"/>
      <c r="D108" s="738"/>
      <c r="E108" s="753"/>
      <c r="F108" s="738"/>
      <c r="G108" s="738"/>
      <c r="H108" s="738"/>
      <c r="I108" s="596"/>
      <c r="J108" s="596"/>
      <c r="K108" s="596"/>
      <c r="L108" s="709"/>
    </row>
    <row r="109" ht="13.5" customHeight="1" spans="1:12">
      <c r="A109" s="5"/>
      <c r="C109" s="691"/>
      <c r="D109" s="738"/>
      <c r="E109" s="753"/>
      <c r="F109" s="738"/>
      <c r="G109" s="738"/>
      <c r="H109" s="738"/>
      <c r="I109" s="596"/>
      <c r="J109" s="596"/>
      <c r="K109" s="596"/>
      <c r="L109" s="709"/>
    </row>
    <row r="110" ht="13.5" customHeight="1" spans="1:12">
      <c r="A110" s="5"/>
      <c r="C110" s="691"/>
      <c r="D110" s="738"/>
      <c r="E110" s="753"/>
      <c r="F110" s="738"/>
      <c r="G110" s="738"/>
      <c r="H110" s="738"/>
      <c r="I110" s="596"/>
      <c r="J110" s="596"/>
      <c r="K110" s="596"/>
      <c r="L110" s="709"/>
    </row>
    <row r="111" ht="13.5" customHeight="1" spans="1:12">
      <c r="A111" s="5"/>
      <c r="C111" s="691"/>
      <c r="D111" s="738"/>
      <c r="E111" s="753"/>
      <c r="F111" s="738"/>
      <c r="G111" s="738"/>
      <c r="H111" s="738"/>
      <c r="I111" s="596"/>
      <c r="J111" s="596"/>
      <c r="K111" s="596"/>
      <c r="L111" s="709"/>
    </row>
    <row r="112" ht="13.5" customHeight="1" spans="1:12">
      <c r="A112" s="5"/>
      <c r="C112" s="691"/>
      <c r="D112" s="738"/>
      <c r="E112" s="753"/>
      <c r="F112" s="738"/>
      <c r="G112" s="738"/>
      <c r="H112" s="738"/>
      <c r="I112" s="596"/>
      <c r="J112" s="596"/>
      <c r="K112" s="596"/>
      <c r="L112" s="709"/>
    </row>
    <row r="113" ht="13.5" customHeight="1" spans="1:12">
      <c r="A113" s="5"/>
      <c r="C113" s="691"/>
      <c r="D113" s="738"/>
      <c r="E113" s="753"/>
      <c r="F113" s="738"/>
      <c r="G113" s="738"/>
      <c r="H113" s="738"/>
      <c r="I113" s="596"/>
      <c r="J113" s="596"/>
      <c r="K113" s="596"/>
      <c r="L113" s="709"/>
    </row>
    <row r="114" ht="13.5" customHeight="1" spans="1:12">
      <c r="A114" s="5"/>
      <c r="C114" s="691"/>
      <c r="D114" s="738"/>
      <c r="E114" s="753"/>
      <c r="F114" s="738"/>
      <c r="G114" s="738"/>
      <c r="H114" s="738"/>
      <c r="I114" s="596"/>
      <c r="J114" s="596"/>
      <c r="K114" s="596"/>
      <c r="L114" s="709"/>
    </row>
    <row r="115" ht="13.5" customHeight="1" spans="1:12">
      <c r="A115" s="5"/>
      <c r="C115" s="691"/>
      <c r="D115" s="738"/>
      <c r="E115" s="753"/>
      <c r="F115" s="738"/>
      <c r="G115" s="738"/>
      <c r="H115" s="738"/>
      <c r="I115" s="596"/>
      <c r="J115" s="596"/>
      <c r="K115" s="596"/>
      <c r="L115" s="709"/>
    </row>
    <row r="116" ht="13.5" customHeight="1" spans="1:12">
      <c r="A116" s="5"/>
      <c r="C116" s="691"/>
      <c r="D116" s="596"/>
      <c r="E116" s="596"/>
      <c r="F116" s="596"/>
      <c r="G116" s="596"/>
      <c r="H116" s="596"/>
      <c r="I116" s="596"/>
      <c r="J116" s="596"/>
      <c r="K116" s="596"/>
      <c r="L116" s="709"/>
    </row>
    <row r="117" ht="13.5" customHeight="1" spans="1:12">
      <c r="A117" s="5"/>
      <c r="C117" s="691"/>
      <c r="D117" s="596"/>
      <c r="E117" s="596"/>
      <c r="F117" s="596"/>
      <c r="G117" s="596"/>
      <c r="H117" s="596"/>
      <c r="I117" s="596"/>
      <c r="J117" s="596"/>
      <c r="K117" s="596"/>
      <c r="L117" s="709"/>
    </row>
    <row r="118" ht="13.5" customHeight="1" spans="1:12">
      <c r="A118" s="5"/>
      <c r="C118" s="691"/>
      <c r="D118" s="596"/>
      <c r="E118" s="596"/>
      <c r="F118" s="596"/>
      <c r="G118" s="596"/>
      <c r="H118" s="596"/>
      <c r="I118" s="596"/>
      <c r="J118" s="596"/>
      <c r="K118" s="596"/>
      <c r="L118" s="709"/>
    </row>
    <row r="119" ht="13.5" customHeight="1" spans="1:12">
      <c r="A119" s="5"/>
      <c r="C119" s="691"/>
      <c r="D119" s="596"/>
      <c r="E119" s="596"/>
      <c r="F119" s="596"/>
      <c r="G119" s="596"/>
      <c r="H119" s="596"/>
      <c r="I119" s="596"/>
      <c r="J119" s="596"/>
      <c r="K119" s="596"/>
      <c r="L119" s="709"/>
    </row>
    <row r="120" ht="13.5" customHeight="1" spans="1:12">
      <c r="A120" s="5"/>
      <c r="C120" s="691"/>
      <c r="D120" s="596"/>
      <c r="E120" s="596"/>
      <c r="F120" s="596"/>
      <c r="G120" s="596"/>
      <c r="H120" s="596"/>
      <c r="I120" s="596"/>
      <c r="J120" s="596"/>
      <c r="K120" s="596"/>
      <c r="L120" s="709"/>
    </row>
    <row r="121" ht="13.5" customHeight="1" spans="1:12">
      <c r="A121" s="5"/>
      <c r="C121" s="691"/>
      <c r="D121" s="738"/>
      <c r="E121" s="753"/>
      <c r="F121" s="738"/>
      <c r="G121" s="738"/>
      <c r="H121" s="738"/>
      <c r="I121" s="596"/>
      <c r="J121" s="596"/>
      <c r="K121" s="596"/>
      <c r="L121" s="709"/>
    </row>
    <row r="122" ht="13.5" customHeight="1" spans="1:12">
      <c r="A122" s="5"/>
      <c r="C122" s="691"/>
      <c r="D122" s="738"/>
      <c r="E122" s="753"/>
      <c r="F122" s="738"/>
      <c r="G122" s="738"/>
      <c r="H122" s="738"/>
      <c r="I122" s="596"/>
      <c r="J122" s="596"/>
      <c r="K122" s="596"/>
      <c r="L122" s="709"/>
    </row>
    <row r="123" ht="13.5" customHeight="1" spans="1:12">
      <c r="A123" s="5"/>
      <c r="C123" s="691"/>
      <c r="D123" s="738"/>
      <c r="E123" s="753"/>
      <c r="F123" s="738"/>
      <c r="G123" s="738"/>
      <c r="H123" s="738"/>
      <c r="I123" s="596"/>
      <c r="J123" s="596"/>
      <c r="K123" s="596"/>
      <c r="L123" s="709"/>
    </row>
    <row r="124" ht="13.5" customHeight="1" spans="1:12">
      <c r="A124" s="5"/>
      <c r="C124" s="691"/>
      <c r="D124" s="738"/>
      <c r="E124" s="753"/>
      <c r="F124" s="738"/>
      <c r="G124" s="738"/>
      <c r="H124" s="738"/>
      <c r="I124" s="596"/>
      <c r="J124" s="596"/>
      <c r="K124" s="596"/>
      <c r="L124" s="709"/>
    </row>
    <row r="125" ht="13.5" customHeight="1" spans="1:12">
      <c r="A125" s="5"/>
      <c r="C125" s="691"/>
      <c r="D125" s="738"/>
      <c r="E125" s="753"/>
      <c r="F125" s="738"/>
      <c r="G125" s="738"/>
      <c r="H125" s="738"/>
      <c r="I125" s="596"/>
      <c r="J125" s="596"/>
      <c r="K125" s="596"/>
      <c r="L125" s="709"/>
    </row>
    <row r="126" ht="13.5" customHeight="1" spans="1:12">
      <c r="A126" s="5"/>
      <c r="C126" s="691"/>
      <c r="D126" s="738"/>
      <c r="E126" s="753"/>
      <c r="F126" s="738"/>
      <c r="G126" s="738"/>
      <c r="H126" s="738"/>
      <c r="I126" s="596"/>
      <c r="J126" s="596"/>
      <c r="K126" s="596"/>
      <c r="L126" s="709"/>
    </row>
    <row r="127" ht="13.5" customHeight="1" spans="1:12">
      <c r="A127" s="5"/>
      <c r="C127" s="691"/>
      <c r="D127" s="738"/>
      <c r="E127" s="753"/>
      <c r="F127" s="738"/>
      <c r="G127" s="738"/>
      <c r="H127" s="738"/>
      <c r="I127" s="596"/>
      <c r="J127" s="596"/>
      <c r="K127" s="596"/>
      <c r="L127" s="709"/>
    </row>
    <row r="128" ht="13.5" customHeight="1" spans="1:12">
      <c r="A128" s="5"/>
      <c r="C128" s="691"/>
      <c r="D128" s="738"/>
      <c r="E128" s="753"/>
      <c r="F128" s="738"/>
      <c r="G128" s="738"/>
      <c r="H128" s="738"/>
      <c r="I128" s="596"/>
      <c r="J128" s="596"/>
      <c r="K128" s="596"/>
      <c r="L128" s="709"/>
    </row>
    <row r="129" ht="13.5" customHeight="1" spans="1:12">
      <c r="A129" s="5"/>
      <c r="C129" s="691"/>
      <c r="D129" s="738"/>
      <c r="E129" s="753"/>
      <c r="F129" s="738"/>
      <c r="G129" s="738"/>
      <c r="H129" s="738"/>
      <c r="I129" s="596"/>
      <c r="J129" s="596"/>
      <c r="K129" s="596"/>
      <c r="L129" s="709"/>
    </row>
    <row r="130" ht="13.5" customHeight="1" spans="1:12">
      <c r="A130" s="5"/>
      <c r="C130" s="710"/>
      <c r="D130" s="727"/>
      <c r="E130" s="728"/>
      <c r="F130" s="727"/>
      <c r="G130" s="727"/>
      <c r="H130" s="727"/>
      <c r="I130" s="179"/>
      <c r="J130" s="179"/>
      <c r="K130" s="179"/>
      <c r="L130" s="722"/>
    </row>
    <row r="131" ht="13.5" customHeight="1" spans="1:9">
      <c r="A131" s="5"/>
      <c r="I131" s="723"/>
    </row>
    <row r="132" ht="13.5" customHeight="1" spans="1:1">
      <c r="A132" s="5"/>
    </row>
    <row r="133" ht="13.5" customHeight="1" spans="1:1">
      <c r="A133" s="5"/>
    </row>
    <row r="134" ht="47.25" customHeight="1" spans="1:12">
      <c r="A134" s="5"/>
      <c r="C134" s="205" t="s">
        <v>10</v>
      </c>
      <c r="D134" s="207" t="s">
        <v>53</v>
      </c>
      <c r="E134" s="729"/>
      <c r="F134" s="729"/>
      <c r="G134" s="729"/>
      <c r="H134" s="730"/>
      <c r="I134" s="214" t="s">
        <v>54</v>
      </c>
      <c r="J134" s="206" t="s">
        <v>55</v>
      </c>
      <c r="K134" s="206" t="s">
        <v>56</v>
      </c>
      <c r="L134" s="206" t="s">
        <v>29</v>
      </c>
    </row>
    <row r="135" ht="13.5" customHeight="1" spans="1:18">
      <c r="A135" s="5"/>
      <c r="C135" s="228">
        <v>3</v>
      </c>
      <c r="D135" s="731" t="s">
        <v>78</v>
      </c>
      <c r="E135" s="732"/>
      <c r="F135" s="732"/>
      <c r="G135" s="732"/>
      <c r="H135" s="732"/>
      <c r="I135" s="732"/>
      <c r="J135" s="732"/>
      <c r="K135" s="732"/>
      <c r="L135" s="743"/>
      <c r="M135" s="678"/>
      <c r="O135" s="749">
        <v>1</v>
      </c>
      <c r="P135" s="749">
        <v>2</v>
      </c>
      <c r="Q135" s="749">
        <v>3</v>
      </c>
      <c r="R135" s="749">
        <v>4</v>
      </c>
    </row>
    <row r="136" ht="26.5" customHeight="1" spans="1:18">
      <c r="A136" s="5"/>
      <c r="C136" s="231"/>
      <c r="D136" s="35" t="s">
        <v>79</v>
      </c>
      <c r="E136" s="323" t="s">
        <v>80</v>
      </c>
      <c r="F136" s="230"/>
      <c r="G136" s="230"/>
      <c r="H136" s="712"/>
      <c r="I136" s="724">
        <f>'3.1-Standar Sarpras'!M25</f>
        <v>0</v>
      </c>
      <c r="J136" s="233"/>
      <c r="K136" s="35"/>
      <c r="L136" s="35"/>
      <c r="O136" s="750">
        <f>I136</f>
        <v>0</v>
      </c>
      <c r="P136" s="750">
        <f>O136*2</f>
        <v>0</v>
      </c>
      <c r="Q136" s="750">
        <f>O136*3</f>
        <v>0</v>
      </c>
      <c r="R136" s="750">
        <f>O136*4</f>
        <v>0</v>
      </c>
    </row>
    <row r="137" ht="26.5" customHeight="1" spans="1:18">
      <c r="A137" s="5"/>
      <c r="C137" s="733"/>
      <c r="D137" s="35" t="s">
        <v>81</v>
      </c>
      <c r="E137" s="323" t="s">
        <v>82</v>
      </c>
      <c r="F137" s="230"/>
      <c r="G137" s="230"/>
      <c r="H137" s="712"/>
      <c r="I137" s="724">
        <f>'3.1-Standar Sarpras'!M36</f>
        <v>0</v>
      </c>
      <c r="J137" s="233"/>
      <c r="K137" s="35"/>
      <c r="L137" s="35"/>
      <c r="O137" s="750">
        <f t="shared" ref="O137:O138" si="4">I137</f>
        <v>0</v>
      </c>
      <c r="P137" s="750">
        <f>O137*2</f>
        <v>0</v>
      </c>
      <c r="Q137" s="750">
        <f>O137*3</f>
        <v>0</v>
      </c>
      <c r="R137" s="750">
        <f>O137*4</f>
        <v>0</v>
      </c>
    </row>
    <row r="138" ht="26.5" customHeight="1" spans="1:18">
      <c r="A138" s="5"/>
      <c r="C138" s="733"/>
      <c r="D138" s="35" t="s">
        <v>83</v>
      </c>
      <c r="E138" s="323" t="s">
        <v>84</v>
      </c>
      <c r="F138" s="230"/>
      <c r="G138" s="230"/>
      <c r="H138" s="712"/>
      <c r="I138" s="724">
        <f>'3.1-Standar Sarpras'!M48</f>
        <v>0</v>
      </c>
      <c r="J138" s="233"/>
      <c r="K138" s="35"/>
      <c r="L138" s="35"/>
      <c r="O138" s="750">
        <f t="shared" si="4"/>
        <v>0</v>
      </c>
      <c r="P138" s="750">
        <f>O138*2</f>
        <v>0</v>
      </c>
      <c r="Q138" s="750">
        <f>O138*3</f>
        <v>0</v>
      </c>
      <c r="R138" s="750">
        <f>O138*4</f>
        <v>0</v>
      </c>
    </row>
    <row r="139" ht="13.5" customHeight="1" spans="1:18">
      <c r="A139" s="5"/>
      <c r="C139" s="733"/>
      <c r="D139" s="734" t="s">
        <v>63</v>
      </c>
      <c r="E139" s="735"/>
      <c r="F139" s="735"/>
      <c r="G139" s="735"/>
      <c r="H139" s="736"/>
      <c r="I139" s="744">
        <f>SUM(I136:I138)</f>
        <v>0</v>
      </c>
      <c r="J139" s="745">
        <v>0.1</v>
      </c>
      <c r="K139" s="707">
        <v>3</v>
      </c>
      <c r="L139" s="746"/>
      <c r="O139" s="750"/>
      <c r="P139" s="750"/>
      <c r="Q139" s="750"/>
      <c r="R139" s="750"/>
    </row>
    <row r="140" ht="13.5" customHeight="1" spans="1:18">
      <c r="A140" s="5"/>
      <c r="C140" s="737"/>
      <c r="D140" s="734" t="s">
        <v>64</v>
      </c>
      <c r="E140" s="735"/>
      <c r="F140" s="735"/>
      <c r="G140" s="735"/>
      <c r="H140" s="735"/>
      <c r="I140" s="736"/>
      <c r="J140" s="745">
        <f>SUM(I139*J139)</f>
        <v>0</v>
      </c>
      <c r="K140" s="747">
        <f>SUM(J140*K139)</f>
        <v>0</v>
      </c>
      <c r="L140" s="726" t="str">
        <f>IF($K$140&lt;=5.1,"CUKUP",IF($K$140&lt;=10.2,"BAIK",IF($K$140&lt;=15.3,"BAIK SEKALI",IF($K$140&lt;=20.4,"PARIPURNA","FALSE"))))</f>
        <v>CUKUP</v>
      </c>
      <c r="O140" s="750"/>
      <c r="P140" s="750"/>
      <c r="Q140" s="750"/>
      <c r="R140" s="750"/>
    </row>
    <row r="141" ht="13.5" customHeight="1" spans="1:18">
      <c r="A141" s="5"/>
      <c r="O141" s="751">
        <f>SUM(O136:O140)</f>
        <v>0</v>
      </c>
      <c r="P141" s="751">
        <f>SUM(P136:P140)</f>
        <v>0</v>
      </c>
      <c r="Q141" s="751">
        <f>SUM(Q136:Q140)</f>
        <v>0</v>
      </c>
      <c r="R141" s="751">
        <f>SUM(R136:R140)</f>
        <v>0</v>
      </c>
    </row>
    <row r="142" ht="13.5" customHeight="1" spans="1:18">
      <c r="A142" s="5"/>
      <c r="C142" s="689"/>
      <c r="D142" s="690"/>
      <c r="E142" s="690"/>
      <c r="F142" s="690"/>
      <c r="G142" s="690"/>
      <c r="H142" s="690"/>
      <c r="I142" s="690"/>
      <c r="J142" s="690"/>
      <c r="K142" s="690"/>
      <c r="L142" s="708"/>
      <c r="O142" s="752">
        <f>O141*$J$139</f>
        <v>0</v>
      </c>
      <c r="P142" s="752">
        <f t="shared" ref="P142:R142" si="5">P141*$J$139</f>
        <v>0</v>
      </c>
      <c r="Q142" s="752">
        <f t="shared" si="5"/>
        <v>0</v>
      </c>
      <c r="R142" s="752">
        <f t="shared" si="5"/>
        <v>0</v>
      </c>
    </row>
    <row r="143" ht="13.5" customHeight="1" spans="1:18">
      <c r="A143" s="5"/>
      <c r="C143" s="691"/>
      <c r="D143" s="692" t="s">
        <v>65</v>
      </c>
      <c r="E143" s="692"/>
      <c r="F143" s="738"/>
      <c r="G143" s="596"/>
      <c r="H143" s="596"/>
      <c r="I143" s="596"/>
      <c r="J143" s="596"/>
      <c r="K143" s="596"/>
      <c r="L143" s="709"/>
      <c r="O143" s="752">
        <f>O142*$K$139</f>
        <v>0</v>
      </c>
      <c r="P143" s="752">
        <f t="shared" ref="P143:R143" si="6">P142*$K$139</f>
        <v>0</v>
      </c>
      <c r="Q143" s="752">
        <f t="shared" si="6"/>
        <v>0</v>
      </c>
      <c r="R143" s="752">
        <f t="shared" si="6"/>
        <v>0</v>
      </c>
    </row>
    <row r="144" ht="13.5" customHeight="1" spans="1:12">
      <c r="A144" s="5"/>
      <c r="C144" s="691"/>
      <c r="D144" s="692" t="s">
        <v>66</v>
      </c>
      <c r="E144" s="692"/>
      <c r="F144" s="738"/>
      <c r="G144" s="596"/>
      <c r="H144" s="596"/>
      <c r="I144" s="596"/>
      <c r="J144" s="596"/>
      <c r="K144" s="596"/>
      <c r="L144" s="709"/>
    </row>
    <row r="145" ht="13.5" customHeight="1" spans="1:12">
      <c r="A145" s="5"/>
      <c r="C145" s="691"/>
      <c r="D145" s="693" t="s">
        <v>85</v>
      </c>
      <c r="E145" s="693"/>
      <c r="F145" s="693"/>
      <c r="G145" s="596"/>
      <c r="H145" s="596"/>
      <c r="I145" s="596"/>
      <c r="J145" s="596"/>
      <c r="K145" s="596"/>
      <c r="L145" s="709"/>
    </row>
    <row r="146" ht="13.5" customHeight="1" spans="1:12">
      <c r="A146" s="5"/>
      <c r="C146" s="691"/>
      <c r="D146" s="596"/>
      <c r="E146" s="596"/>
      <c r="F146" s="596"/>
      <c r="G146" s="596"/>
      <c r="H146" s="596"/>
      <c r="I146" s="596"/>
      <c r="J146" s="596"/>
      <c r="K146" s="596"/>
      <c r="L146" s="709"/>
    </row>
    <row r="147" ht="13.5" customHeight="1" spans="1:12">
      <c r="A147" s="5"/>
      <c r="C147" s="691"/>
      <c r="D147" s="596"/>
      <c r="E147" s="596"/>
      <c r="F147" s="596"/>
      <c r="G147" s="596"/>
      <c r="H147" s="596"/>
      <c r="I147" s="596"/>
      <c r="J147" s="596"/>
      <c r="K147" s="596"/>
      <c r="L147" s="709"/>
    </row>
    <row r="148" ht="13.5" customHeight="1" spans="1:12">
      <c r="A148" s="5"/>
      <c r="C148" s="691"/>
      <c r="D148" s="596"/>
      <c r="E148" s="596"/>
      <c r="F148" s="596"/>
      <c r="G148" s="596"/>
      <c r="H148" s="596"/>
      <c r="I148" s="596"/>
      <c r="J148" s="596"/>
      <c r="K148" s="596"/>
      <c r="L148" s="709"/>
    </row>
    <row r="149" ht="13.5" customHeight="1" spans="1:12">
      <c r="A149" s="5"/>
      <c r="C149" s="691"/>
      <c r="D149" s="596"/>
      <c r="E149" s="596"/>
      <c r="F149" s="596"/>
      <c r="G149" s="596"/>
      <c r="H149" s="596"/>
      <c r="I149" s="596"/>
      <c r="J149" s="596"/>
      <c r="K149" s="596"/>
      <c r="L149" s="709"/>
    </row>
    <row r="150" ht="13.5" customHeight="1" spans="1:12">
      <c r="A150" s="5"/>
      <c r="C150" s="691"/>
      <c r="D150" s="596"/>
      <c r="E150" s="596"/>
      <c r="F150" s="596"/>
      <c r="G150" s="596"/>
      <c r="H150" s="596"/>
      <c r="I150" s="596"/>
      <c r="J150" s="596"/>
      <c r="K150" s="596"/>
      <c r="L150" s="709"/>
    </row>
    <row r="151" ht="13.5" customHeight="1" spans="1:12">
      <c r="A151" s="5"/>
      <c r="C151" s="691"/>
      <c r="D151" s="596"/>
      <c r="E151" s="596"/>
      <c r="F151" s="596"/>
      <c r="G151" s="596"/>
      <c r="H151" s="596"/>
      <c r="I151" s="596"/>
      <c r="J151" s="596"/>
      <c r="K151" s="596"/>
      <c r="L151" s="709"/>
    </row>
    <row r="152" ht="13.5" customHeight="1" spans="1:12">
      <c r="A152" s="5"/>
      <c r="C152" s="691"/>
      <c r="D152" s="596"/>
      <c r="E152" s="596"/>
      <c r="F152" s="596"/>
      <c r="G152" s="596"/>
      <c r="H152" s="596"/>
      <c r="I152" s="596"/>
      <c r="J152" s="596"/>
      <c r="K152" s="596"/>
      <c r="L152" s="709"/>
    </row>
    <row r="153" ht="13.5" customHeight="1" spans="1:12">
      <c r="A153" s="5"/>
      <c r="C153" s="691"/>
      <c r="D153" s="596"/>
      <c r="E153" s="596"/>
      <c r="F153" s="596"/>
      <c r="G153" s="596"/>
      <c r="H153" s="596"/>
      <c r="I153" s="596"/>
      <c r="J153" s="596"/>
      <c r="K153" s="596"/>
      <c r="L153" s="709"/>
    </row>
    <row r="154" ht="13.5" customHeight="1" spans="1:12">
      <c r="A154" s="5"/>
      <c r="C154" s="691"/>
      <c r="D154" s="596"/>
      <c r="E154" s="596"/>
      <c r="F154" s="596"/>
      <c r="G154" s="596"/>
      <c r="H154" s="596"/>
      <c r="I154" s="596"/>
      <c r="J154" s="596"/>
      <c r="K154" s="596"/>
      <c r="L154" s="709"/>
    </row>
    <row r="155" ht="13.5" customHeight="1" spans="1:12">
      <c r="A155" s="5"/>
      <c r="C155" s="691"/>
      <c r="D155" s="596"/>
      <c r="E155" s="596"/>
      <c r="F155" s="596"/>
      <c r="G155" s="596"/>
      <c r="H155" s="596"/>
      <c r="I155" s="596"/>
      <c r="J155" s="596"/>
      <c r="K155" s="596"/>
      <c r="L155" s="709"/>
    </row>
    <row r="156" ht="13.5" customHeight="1" spans="1:12">
      <c r="A156" s="5"/>
      <c r="C156" s="691"/>
      <c r="D156" s="596"/>
      <c r="E156" s="596"/>
      <c r="F156" s="596"/>
      <c r="G156" s="596"/>
      <c r="H156" s="596"/>
      <c r="I156" s="596"/>
      <c r="J156" s="596"/>
      <c r="K156" s="596"/>
      <c r="L156" s="709"/>
    </row>
    <row r="157" ht="13.5" customHeight="1" spans="1:12">
      <c r="A157" s="5"/>
      <c r="C157" s="691"/>
      <c r="D157" s="596"/>
      <c r="E157" s="596"/>
      <c r="F157" s="596"/>
      <c r="G157" s="596"/>
      <c r="H157" s="596"/>
      <c r="I157" s="596"/>
      <c r="J157" s="596"/>
      <c r="K157" s="596"/>
      <c r="L157" s="709"/>
    </row>
    <row r="158" ht="13.5" customHeight="1" spans="1:12">
      <c r="A158" s="5"/>
      <c r="C158" s="691"/>
      <c r="D158" s="596"/>
      <c r="E158" s="596"/>
      <c r="F158" s="596"/>
      <c r="G158" s="596"/>
      <c r="H158" s="596"/>
      <c r="I158" s="596"/>
      <c r="J158" s="596"/>
      <c r="K158" s="596"/>
      <c r="L158" s="709"/>
    </row>
    <row r="159" ht="13.5" customHeight="1" spans="1:12">
      <c r="A159" s="5"/>
      <c r="C159" s="691"/>
      <c r="D159" s="596"/>
      <c r="E159" s="596"/>
      <c r="F159" s="596"/>
      <c r="G159" s="596"/>
      <c r="H159" s="596"/>
      <c r="I159" s="596"/>
      <c r="J159" s="596"/>
      <c r="K159" s="596"/>
      <c r="L159" s="709"/>
    </row>
    <row r="160" ht="13.5" customHeight="1" spans="1:12">
      <c r="A160" s="5"/>
      <c r="C160" s="691"/>
      <c r="D160" s="596"/>
      <c r="E160" s="596"/>
      <c r="F160" s="596"/>
      <c r="G160" s="596"/>
      <c r="H160" s="596"/>
      <c r="I160" s="596"/>
      <c r="J160" s="596"/>
      <c r="K160" s="596"/>
      <c r="L160" s="709"/>
    </row>
    <row r="161" ht="13.5" customHeight="1" spans="1:12">
      <c r="A161" s="5"/>
      <c r="C161" s="691"/>
      <c r="D161" s="596"/>
      <c r="E161" s="596"/>
      <c r="F161" s="596"/>
      <c r="G161" s="596"/>
      <c r="H161" s="596"/>
      <c r="I161" s="596"/>
      <c r="J161" s="596"/>
      <c r="K161" s="596"/>
      <c r="L161" s="709"/>
    </row>
    <row r="162" ht="13.5" customHeight="1" spans="1:12">
      <c r="A162" s="5"/>
      <c r="C162" s="691"/>
      <c r="D162" s="596"/>
      <c r="E162" s="596"/>
      <c r="F162" s="596"/>
      <c r="G162" s="596"/>
      <c r="H162" s="596"/>
      <c r="I162" s="596"/>
      <c r="J162" s="596"/>
      <c r="K162" s="596"/>
      <c r="L162" s="709"/>
    </row>
    <row r="163" ht="13.5" customHeight="1" spans="1:12">
      <c r="A163" s="5"/>
      <c r="C163" s="691"/>
      <c r="D163" s="596"/>
      <c r="E163" s="596"/>
      <c r="F163" s="596"/>
      <c r="G163" s="596"/>
      <c r="H163" s="596"/>
      <c r="I163" s="596"/>
      <c r="J163" s="596"/>
      <c r="K163" s="596"/>
      <c r="L163" s="709"/>
    </row>
    <row r="164" ht="13.5" customHeight="1" spans="1:12">
      <c r="A164" s="5"/>
      <c r="C164" s="691"/>
      <c r="D164" s="596"/>
      <c r="E164" s="596"/>
      <c r="F164" s="596"/>
      <c r="G164" s="596"/>
      <c r="H164" s="596"/>
      <c r="I164" s="596"/>
      <c r="J164" s="596"/>
      <c r="K164" s="596"/>
      <c r="L164" s="709"/>
    </row>
    <row r="165" ht="13.5" customHeight="1" spans="1:12">
      <c r="A165" s="5"/>
      <c r="C165" s="691"/>
      <c r="D165" s="596"/>
      <c r="E165" s="596"/>
      <c r="F165" s="596"/>
      <c r="G165" s="596"/>
      <c r="H165" s="596"/>
      <c r="I165" s="596"/>
      <c r="J165" s="596"/>
      <c r="K165" s="596"/>
      <c r="L165" s="709"/>
    </row>
    <row r="166" ht="13.5" customHeight="1" spans="1:12">
      <c r="A166" s="5"/>
      <c r="C166" s="691"/>
      <c r="D166" s="596"/>
      <c r="E166" s="596"/>
      <c r="F166" s="596"/>
      <c r="G166" s="596"/>
      <c r="H166" s="596"/>
      <c r="I166" s="596"/>
      <c r="J166" s="596"/>
      <c r="K166" s="596"/>
      <c r="L166" s="709"/>
    </row>
    <row r="167" ht="13.5" customHeight="1" spans="1:12">
      <c r="A167" s="5"/>
      <c r="C167" s="691"/>
      <c r="D167" s="596"/>
      <c r="E167" s="596"/>
      <c r="F167" s="596"/>
      <c r="G167" s="596"/>
      <c r="H167" s="596"/>
      <c r="I167" s="596"/>
      <c r="J167" s="596"/>
      <c r="K167" s="596"/>
      <c r="L167" s="709"/>
    </row>
    <row r="168" ht="13.5" customHeight="1" spans="1:12">
      <c r="A168" s="5"/>
      <c r="C168" s="691"/>
      <c r="D168" s="596"/>
      <c r="E168" s="596"/>
      <c r="F168" s="596"/>
      <c r="G168" s="596"/>
      <c r="H168" s="596"/>
      <c r="I168" s="596"/>
      <c r="J168" s="596"/>
      <c r="K168" s="596"/>
      <c r="L168" s="709"/>
    </row>
    <row r="169" ht="13.5" customHeight="1" spans="1:12">
      <c r="A169" s="5"/>
      <c r="C169" s="691"/>
      <c r="D169" s="596"/>
      <c r="E169" s="596"/>
      <c r="F169" s="596"/>
      <c r="G169" s="596"/>
      <c r="H169" s="596"/>
      <c r="I169" s="596"/>
      <c r="J169" s="596"/>
      <c r="K169" s="596"/>
      <c r="L169" s="709"/>
    </row>
    <row r="170" ht="13.5" customHeight="1" spans="1:12">
      <c r="A170" s="5"/>
      <c r="C170" s="691"/>
      <c r="D170" s="596"/>
      <c r="E170" s="596"/>
      <c r="F170" s="596"/>
      <c r="G170" s="596"/>
      <c r="H170" s="596"/>
      <c r="I170" s="596"/>
      <c r="J170" s="596"/>
      <c r="K170" s="596"/>
      <c r="L170" s="709"/>
    </row>
    <row r="171" ht="13.5" customHeight="1" spans="1:12">
      <c r="A171" s="5"/>
      <c r="C171" s="691"/>
      <c r="D171" s="596"/>
      <c r="E171" s="596"/>
      <c r="F171" s="596"/>
      <c r="G171" s="596"/>
      <c r="H171" s="596"/>
      <c r="I171" s="596"/>
      <c r="J171" s="596"/>
      <c r="K171" s="596"/>
      <c r="L171" s="709"/>
    </row>
    <row r="172" ht="13.5" customHeight="1" spans="1:12">
      <c r="A172" s="5"/>
      <c r="C172" s="691"/>
      <c r="D172" s="596"/>
      <c r="E172" s="596"/>
      <c r="F172" s="596"/>
      <c r="G172" s="596"/>
      <c r="H172" s="596"/>
      <c r="I172" s="596"/>
      <c r="J172" s="596"/>
      <c r="K172" s="596"/>
      <c r="L172" s="709"/>
    </row>
    <row r="173" ht="13.5" customHeight="1" spans="1:12">
      <c r="A173" s="5"/>
      <c r="C173" s="691"/>
      <c r="D173" s="596"/>
      <c r="E173" s="596"/>
      <c r="F173" s="596"/>
      <c r="G173" s="596"/>
      <c r="H173" s="596"/>
      <c r="I173" s="596"/>
      <c r="J173" s="596"/>
      <c r="K173" s="596"/>
      <c r="L173" s="709"/>
    </row>
    <row r="174" ht="13.5" customHeight="1" spans="1:12">
      <c r="A174" s="5"/>
      <c r="C174" s="691"/>
      <c r="D174" s="596"/>
      <c r="E174" s="596"/>
      <c r="F174" s="596"/>
      <c r="G174" s="596"/>
      <c r="H174" s="596"/>
      <c r="I174" s="596"/>
      <c r="J174" s="596"/>
      <c r="K174" s="596"/>
      <c r="L174" s="709"/>
    </row>
    <row r="175" ht="13.5" customHeight="1" spans="1:12">
      <c r="A175" s="5"/>
      <c r="C175" s="691"/>
      <c r="D175" s="596"/>
      <c r="E175" s="596"/>
      <c r="F175" s="596"/>
      <c r="G175" s="596"/>
      <c r="H175" s="596"/>
      <c r="I175" s="596"/>
      <c r="J175" s="596"/>
      <c r="K175" s="596"/>
      <c r="L175" s="709"/>
    </row>
    <row r="176" ht="13.5" customHeight="1" spans="1:12">
      <c r="A176" s="5"/>
      <c r="C176" s="691"/>
      <c r="D176" s="596"/>
      <c r="E176" s="596"/>
      <c r="F176" s="596"/>
      <c r="G176" s="596"/>
      <c r="H176" s="596"/>
      <c r="I176" s="596"/>
      <c r="J176" s="596"/>
      <c r="K176" s="596"/>
      <c r="L176" s="709"/>
    </row>
    <row r="177" ht="13.5" customHeight="1" spans="1:12">
      <c r="A177" s="5"/>
      <c r="C177" s="710"/>
      <c r="D177" s="179"/>
      <c r="E177" s="179"/>
      <c r="F177" s="179"/>
      <c r="G177" s="179"/>
      <c r="H177" s="179"/>
      <c r="I177" s="179"/>
      <c r="J177" s="179"/>
      <c r="K177" s="179"/>
      <c r="L177" s="722"/>
    </row>
    <row r="178" ht="13.5" customHeight="1" spans="1:9">
      <c r="A178" s="5"/>
      <c r="I178" s="723"/>
    </row>
    <row r="179" ht="13.5" customHeight="1" spans="1:12">
      <c r="A179" s="5"/>
      <c r="I179" s="723"/>
      <c r="J179" s="723"/>
      <c r="K179" s="723"/>
      <c r="L179" s="723"/>
    </row>
    <row r="180" ht="13.5" customHeight="1" spans="1:1">
      <c r="A180" s="5"/>
    </row>
    <row r="181" ht="47.25" customHeight="1" spans="1:12">
      <c r="A181" s="5"/>
      <c r="C181" s="213" t="s">
        <v>10</v>
      </c>
      <c r="D181" s="207" t="s">
        <v>53</v>
      </c>
      <c r="E181" s="729"/>
      <c r="F181" s="729"/>
      <c r="G181" s="729"/>
      <c r="H181" s="730"/>
      <c r="I181" s="214" t="s">
        <v>54</v>
      </c>
      <c r="J181" s="206" t="s">
        <v>55</v>
      </c>
      <c r="K181" s="206" t="s">
        <v>56</v>
      </c>
      <c r="L181" s="206" t="s">
        <v>29</v>
      </c>
    </row>
    <row r="182" ht="13.5" customHeight="1" spans="1:18">
      <c r="A182" s="5"/>
      <c r="C182" s="228">
        <v>4</v>
      </c>
      <c r="D182" s="731" t="s">
        <v>86</v>
      </c>
      <c r="E182" s="732"/>
      <c r="F182" s="732"/>
      <c r="G182" s="732"/>
      <c r="H182" s="732"/>
      <c r="I182" s="732"/>
      <c r="J182" s="732"/>
      <c r="K182" s="732"/>
      <c r="L182" s="743"/>
      <c r="O182" s="749">
        <v>1</v>
      </c>
      <c r="P182" s="749">
        <v>2</v>
      </c>
      <c r="Q182" s="749">
        <v>3</v>
      </c>
      <c r="R182" s="749">
        <v>4</v>
      </c>
    </row>
    <row r="183" ht="30" customHeight="1" spans="1:18">
      <c r="A183" s="5"/>
      <c r="C183" s="247"/>
      <c r="D183" s="217" t="s">
        <v>87</v>
      </c>
      <c r="E183" s="739" t="s">
        <v>88</v>
      </c>
      <c r="F183" s="740"/>
      <c r="G183" s="740"/>
      <c r="H183" s="741"/>
      <c r="I183" s="265">
        <f>'4.1-Standar Ormin'!M19</f>
        <v>0</v>
      </c>
      <c r="J183" s="35"/>
      <c r="K183" s="217"/>
      <c r="L183" s="217"/>
      <c r="O183" s="750">
        <f>I183</f>
        <v>0</v>
      </c>
      <c r="P183" s="750">
        <f>O183*2</f>
        <v>0</v>
      </c>
      <c r="Q183" s="750">
        <f>O183*3</f>
        <v>0</v>
      </c>
      <c r="R183" s="750">
        <f>O183*4</f>
        <v>0</v>
      </c>
    </row>
    <row r="184" ht="30" customHeight="1" spans="1:18">
      <c r="A184" s="5"/>
      <c r="C184" s="197"/>
      <c r="D184" s="217" t="s">
        <v>89</v>
      </c>
      <c r="E184" s="739" t="s">
        <v>90</v>
      </c>
      <c r="F184" s="740"/>
      <c r="G184" s="740"/>
      <c r="H184" s="741"/>
      <c r="I184" s="265">
        <f>'4.1-Standar Ormin'!M38</f>
        <v>0</v>
      </c>
      <c r="J184" s="35"/>
      <c r="K184" s="217"/>
      <c r="L184" s="217"/>
      <c r="O184" s="750">
        <f t="shared" ref="O184:O186" si="7">I184</f>
        <v>0</v>
      </c>
      <c r="P184" s="750">
        <f>O184*2</f>
        <v>0</v>
      </c>
      <c r="Q184" s="750">
        <f>O184*3</f>
        <v>0</v>
      </c>
      <c r="R184" s="750">
        <f>O184*4</f>
        <v>0</v>
      </c>
    </row>
    <row r="185" ht="30" customHeight="1" spans="1:18">
      <c r="A185" s="5"/>
      <c r="C185" s="197"/>
      <c r="D185" s="217" t="s">
        <v>91</v>
      </c>
      <c r="E185" s="739" t="s">
        <v>92</v>
      </c>
      <c r="F185" s="740"/>
      <c r="G185" s="740"/>
      <c r="H185" s="741"/>
      <c r="I185" s="265">
        <f>'4.1-Standar Ormin'!M50</f>
        <v>0</v>
      </c>
      <c r="J185" s="35"/>
      <c r="K185" s="217"/>
      <c r="L185" s="217"/>
      <c r="O185" s="750">
        <f t="shared" si="7"/>
        <v>0</v>
      </c>
      <c r="P185" s="750">
        <f>O185*2</f>
        <v>0</v>
      </c>
      <c r="Q185" s="750">
        <f>O185*3</f>
        <v>0</v>
      </c>
      <c r="R185" s="750">
        <f>O185*4</f>
        <v>0</v>
      </c>
    </row>
    <row r="186" ht="30" customHeight="1" spans="1:18">
      <c r="A186" s="5"/>
      <c r="C186" s="197"/>
      <c r="D186" s="217" t="s">
        <v>93</v>
      </c>
      <c r="E186" s="739" t="s">
        <v>94</v>
      </c>
      <c r="F186" s="740"/>
      <c r="G186" s="740"/>
      <c r="H186" s="741"/>
      <c r="I186" s="265">
        <f>'4.1-Standar Ormin'!M67</f>
        <v>0</v>
      </c>
      <c r="J186" s="35"/>
      <c r="K186" s="217"/>
      <c r="L186" s="217"/>
      <c r="O186" s="750">
        <f t="shared" si="7"/>
        <v>0</v>
      </c>
      <c r="P186" s="750">
        <f>O186*2</f>
        <v>0</v>
      </c>
      <c r="Q186" s="750">
        <f>O186*3</f>
        <v>0</v>
      </c>
      <c r="R186" s="750">
        <f>O186*4</f>
        <v>0</v>
      </c>
    </row>
    <row r="187" ht="13.5" customHeight="1" spans="1:18">
      <c r="A187" s="5"/>
      <c r="C187" s="197"/>
      <c r="D187" s="685" t="s">
        <v>95</v>
      </c>
      <c r="E187" s="686"/>
      <c r="F187" s="686"/>
      <c r="G187" s="686"/>
      <c r="H187" s="705"/>
      <c r="I187" s="748">
        <f>SUM(I183:I186)</f>
        <v>0</v>
      </c>
      <c r="J187" s="318">
        <v>0.2</v>
      </c>
      <c r="K187" s="213">
        <v>4</v>
      </c>
      <c r="L187" s="725"/>
      <c r="O187" s="750"/>
      <c r="P187" s="750"/>
      <c r="Q187" s="750"/>
      <c r="R187" s="750"/>
    </row>
    <row r="188" ht="13.5" customHeight="1" spans="1:18">
      <c r="A188" s="5"/>
      <c r="C188" s="218"/>
      <c r="D188" s="685" t="s">
        <v>64</v>
      </c>
      <c r="E188" s="686"/>
      <c r="F188" s="686"/>
      <c r="G188" s="686"/>
      <c r="H188" s="686"/>
      <c r="I188" s="705"/>
      <c r="J188" s="207">
        <f>SUM(I187*J187)</f>
        <v>0</v>
      </c>
      <c r="K188" s="706">
        <f>SUM(J188*K187)</f>
        <v>0</v>
      </c>
      <c r="L188" s="707" t="str">
        <f>IF($K$188&lt;=22.4,"CUKUP",IF($K$188&lt;=44.8,"BAIK",IF($K$188&lt;=67.2,"BAIK SEKALI",IF($K$188&lt;=89.6,"PARIPURNA","FALSE"))))</f>
        <v>CUKUP</v>
      </c>
      <c r="O188" s="751">
        <f>SUM(O183:O187)</f>
        <v>0</v>
      </c>
      <c r="P188" s="751">
        <f>SUM(P183:P187)</f>
        <v>0</v>
      </c>
      <c r="Q188" s="751">
        <f>SUM(Q183:Q187)</f>
        <v>0</v>
      </c>
      <c r="R188" s="751">
        <f>SUM(R183:R187)</f>
        <v>0</v>
      </c>
    </row>
    <row r="189" ht="13.5" customHeight="1" spans="1:18">
      <c r="A189" s="5"/>
      <c r="D189" s="191"/>
      <c r="E189" s="714"/>
      <c r="F189" s="742"/>
      <c r="G189" s="742"/>
      <c r="H189" s="742"/>
      <c r="O189" s="752">
        <f>O188*$J$187</f>
        <v>0</v>
      </c>
      <c r="P189" s="752">
        <f t="shared" ref="P189:R189" si="8">P188*$J$187</f>
        <v>0</v>
      </c>
      <c r="Q189" s="752">
        <f t="shared" si="8"/>
        <v>0</v>
      </c>
      <c r="R189" s="752">
        <f t="shared" si="8"/>
        <v>0</v>
      </c>
    </row>
    <row r="190" ht="13.5" customHeight="1" spans="1:18">
      <c r="A190" s="5"/>
      <c r="C190" s="689"/>
      <c r="D190" s="690"/>
      <c r="E190" s="690"/>
      <c r="F190" s="690"/>
      <c r="G190" s="690"/>
      <c r="H190" s="690"/>
      <c r="I190" s="690"/>
      <c r="J190" s="690"/>
      <c r="K190" s="690"/>
      <c r="L190" s="708"/>
      <c r="O190" s="752">
        <f>O189*$K$187</f>
        <v>0</v>
      </c>
      <c r="P190" s="752">
        <f t="shared" ref="P190:R190" si="9">P189*$K$187</f>
        <v>0</v>
      </c>
      <c r="Q190" s="752">
        <f t="shared" si="9"/>
        <v>0</v>
      </c>
      <c r="R190" s="752">
        <f t="shared" si="9"/>
        <v>0</v>
      </c>
    </row>
    <row r="191" ht="13.5" customHeight="1" spans="1:12">
      <c r="A191" s="5"/>
      <c r="C191" s="691"/>
      <c r="D191" s="692" t="s">
        <v>65</v>
      </c>
      <c r="E191" s="692"/>
      <c r="F191" s="738"/>
      <c r="G191" s="596"/>
      <c r="H191" s="596"/>
      <c r="I191" s="596"/>
      <c r="J191" s="596"/>
      <c r="K191" s="596"/>
      <c r="L191" s="709"/>
    </row>
    <row r="192" ht="13.5" customHeight="1" spans="1:12">
      <c r="A192" s="5"/>
      <c r="C192" s="691"/>
      <c r="D192" s="692" t="s">
        <v>66</v>
      </c>
      <c r="E192" s="692"/>
      <c r="F192" s="738"/>
      <c r="G192" s="596"/>
      <c r="H192" s="596"/>
      <c r="I192" s="596"/>
      <c r="J192" s="596"/>
      <c r="K192" s="596"/>
      <c r="L192" s="709"/>
    </row>
    <row r="193" ht="13.5" customHeight="1" spans="1:12">
      <c r="A193" s="5"/>
      <c r="C193" s="691"/>
      <c r="D193" s="693" t="s">
        <v>96</v>
      </c>
      <c r="E193" s="693"/>
      <c r="F193" s="693"/>
      <c r="G193" s="596"/>
      <c r="H193" s="596"/>
      <c r="I193" s="596"/>
      <c r="J193" s="596"/>
      <c r="K193" s="596"/>
      <c r="L193" s="709"/>
    </row>
    <row r="194" ht="13.5" customHeight="1" spans="1:12">
      <c r="A194" s="5"/>
      <c r="C194" s="691"/>
      <c r="D194" s="596"/>
      <c r="E194" s="596"/>
      <c r="F194" s="596"/>
      <c r="G194" s="596"/>
      <c r="H194" s="596"/>
      <c r="I194" s="596"/>
      <c r="J194" s="596"/>
      <c r="K194" s="596"/>
      <c r="L194" s="709"/>
    </row>
    <row r="195" ht="13.5" customHeight="1" spans="1:12">
      <c r="A195" s="5"/>
      <c r="C195" s="691"/>
      <c r="D195" s="596"/>
      <c r="E195" s="596"/>
      <c r="F195" s="596"/>
      <c r="G195" s="596"/>
      <c r="H195" s="596"/>
      <c r="I195" s="596"/>
      <c r="J195" s="596"/>
      <c r="K195" s="596"/>
      <c r="L195" s="709"/>
    </row>
    <row r="196" ht="13.5" customHeight="1" spans="1:12">
      <c r="A196" s="5"/>
      <c r="C196" s="691"/>
      <c r="D196" s="596"/>
      <c r="E196" s="596"/>
      <c r="F196" s="596"/>
      <c r="G196" s="596"/>
      <c r="H196" s="596"/>
      <c r="I196" s="596"/>
      <c r="J196" s="596"/>
      <c r="K196" s="596"/>
      <c r="L196" s="709"/>
    </row>
    <row r="197" ht="13.5" customHeight="1" spans="1:12">
      <c r="A197" s="5"/>
      <c r="C197" s="691"/>
      <c r="D197" s="596"/>
      <c r="E197" s="596"/>
      <c r="F197" s="596"/>
      <c r="G197" s="596"/>
      <c r="H197" s="596"/>
      <c r="I197" s="596"/>
      <c r="J197" s="596"/>
      <c r="K197" s="596"/>
      <c r="L197" s="709"/>
    </row>
    <row r="198" ht="13.5" customHeight="1" spans="1:12">
      <c r="A198" s="5"/>
      <c r="C198" s="691"/>
      <c r="D198" s="596"/>
      <c r="E198" s="596"/>
      <c r="F198" s="596"/>
      <c r="G198" s="596"/>
      <c r="H198" s="596"/>
      <c r="I198" s="596"/>
      <c r="J198" s="596"/>
      <c r="K198" s="596"/>
      <c r="L198" s="709"/>
    </row>
    <row r="199" ht="13.5" customHeight="1" spans="1:12">
      <c r="A199" s="5"/>
      <c r="C199" s="691"/>
      <c r="D199" s="596"/>
      <c r="E199" s="596"/>
      <c r="F199" s="596"/>
      <c r="G199" s="596"/>
      <c r="H199" s="596"/>
      <c r="I199" s="596"/>
      <c r="J199" s="596"/>
      <c r="K199" s="596"/>
      <c r="L199" s="709"/>
    </row>
    <row r="200" ht="13.5" customHeight="1" spans="1:12">
      <c r="A200" s="5"/>
      <c r="C200" s="691"/>
      <c r="D200" s="596"/>
      <c r="E200" s="596"/>
      <c r="F200" s="596"/>
      <c r="G200" s="596"/>
      <c r="H200" s="596"/>
      <c r="I200" s="596"/>
      <c r="J200" s="596"/>
      <c r="K200" s="596"/>
      <c r="L200" s="709"/>
    </row>
    <row r="201" ht="13.5" customHeight="1" spans="1:12">
      <c r="A201" s="5"/>
      <c r="C201" s="691"/>
      <c r="D201" s="596"/>
      <c r="E201" s="596"/>
      <c r="F201" s="596"/>
      <c r="G201" s="596"/>
      <c r="H201" s="596"/>
      <c r="I201" s="596"/>
      <c r="J201" s="596"/>
      <c r="K201" s="596"/>
      <c r="L201" s="709"/>
    </row>
    <row r="202" ht="13.5" customHeight="1" spans="1:12">
      <c r="A202" s="5"/>
      <c r="C202" s="691"/>
      <c r="D202" s="596"/>
      <c r="E202" s="596"/>
      <c r="F202" s="596"/>
      <c r="G202" s="596"/>
      <c r="H202" s="596"/>
      <c r="I202" s="596"/>
      <c r="J202" s="596"/>
      <c r="K202" s="596"/>
      <c r="L202" s="709"/>
    </row>
    <row r="203" ht="13.5" customHeight="1" spans="1:12">
      <c r="A203" s="5"/>
      <c r="C203" s="691"/>
      <c r="D203" s="596"/>
      <c r="E203" s="596"/>
      <c r="F203" s="596"/>
      <c r="G203" s="596"/>
      <c r="H203" s="596"/>
      <c r="I203" s="596"/>
      <c r="J203" s="596"/>
      <c r="K203" s="596"/>
      <c r="L203" s="709"/>
    </row>
    <row r="204" ht="13.5" customHeight="1" spans="1:12">
      <c r="A204" s="5"/>
      <c r="C204" s="691"/>
      <c r="D204" s="596"/>
      <c r="E204" s="596"/>
      <c r="F204" s="596"/>
      <c r="G204" s="596"/>
      <c r="H204" s="596"/>
      <c r="I204" s="596"/>
      <c r="J204" s="596"/>
      <c r="K204" s="596"/>
      <c r="L204" s="709"/>
    </row>
    <row r="205" ht="13.5" customHeight="1" spans="1:12">
      <c r="A205" s="5"/>
      <c r="C205" s="691"/>
      <c r="D205" s="596"/>
      <c r="E205" s="596"/>
      <c r="F205" s="596"/>
      <c r="G205" s="596"/>
      <c r="H205" s="596"/>
      <c r="I205" s="596"/>
      <c r="J205" s="596"/>
      <c r="K205" s="596"/>
      <c r="L205" s="709"/>
    </row>
    <row r="206" ht="13.5" customHeight="1" spans="1:12">
      <c r="A206" s="5"/>
      <c r="C206" s="691"/>
      <c r="D206" s="596"/>
      <c r="E206" s="596"/>
      <c r="F206" s="596"/>
      <c r="G206" s="596"/>
      <c r="H206" s="596"/>
      <c r="I206" s="596"/>
      <c r="J206" s="596"/>
      <c r="K206" s="596"/>
      <c r="L206" s="709"/>
    </row>
    <row r="207" ht="13.5" customHeight="1" spans="1:12">
      <c r="A207" s="5"/>
      <c r="C207" s="691"/>
      <c r="D207" s="596"/>
      <c r="E207" s="596"/>
      <c r="F207" s="596"/>
      <c r="G207" s="596"/>
      <c r="H207" s="596"/>
      <c r="I207" s="596"/>
      <c r="J207" s="596"/>
      <c r="K207" s="596"/>
      <c r="L207" s="709"/>
    </row>
    <row r="208" ht="13.5" customHeight="1" spans="1:12">
      <c r="A208" s="5"/>
      <c r="C208" s="691"/>
      <c r="D208" s="596"/>
      <c r="E208" s="596"/>
      <c r="F208" s="596"/>
      <c r="G208" s="596"/>
      <c r="H208" s="596"/>
      <c r="I208" s="596"/>
      <c r="J208" s="596"/>
      <c r="K208" s="596"/>
      <c r="L208" s="709"/>
    </row>
    <row r="209" ht="13.5" customHeight="1" spans="1:12">
      <c r="A209" s="5"/>
      <c r="C209" s="691"/>
      <c r="D209" s="596"/>
      <c r="E209" s="596"/>
      <c r="F209" s="596"/>
      <c r="G209" s="596"/>
      <c r="H209" s="596"/>
      <c r="I209" s="596"/>
      <c r="J209" s="596"/>
      <c r="K209" s="596"/>
      <c r="L209" s="709"/>
    </row>
    <row r="210" ht="13.5" customHeight="1" spans="1:12">
      <c r="A210" s="5"/>
      <c r="C210" s="691"/>
      <c r="D210" s="596"/>
      <c r="E210" s="596"/>
      <c r="F210" s="596"/>
      <c r="G210" s="596"/>
      <c r="H210" s="596"/>
      <c r="I210" s="596"/>
      <c r="J210" s="596"/>
      <c r="K210" s="596"/>
      <c r="L210" s="709"/>
    </row>
    <row r="211" ht="13.5" customHeight="1" spans="1:12">
      <c r="A211" s="5"/>
      <c r="C211" s="691"/>
      <c r="D211" s="596"/>
      <c r="E211" s="596"/>
      <c r="F211" s="596"/>
      <c r="G211" s="596"/>
      <c r="H211" s="596"/>
      <c r="I211" s="596"/>
      <c r="J211" s="596"/>
      <c r="K211" s="596"/>
      <c r="L211" s="709"/>
    </row>
    <row r="212" ht="13.5" customHeight="1" spans="1:12">
      <c r="A212" s="5"/>
      <c r="C212" s="691"/>
      <c r="D212" s="596"/>
      <c r="E212" s="596"/>
      <c r="F212" s="596"/>
      <c r="G212" s="596"/>
      <c r="H212" s="596"/>
      <c r="I212" s="596"/>
      <c r="J212" s="596"/>
      <c r="K212" s="596"/>
      <c r="L212" s="709"/>
    </row>
    <row r="213" ht="13.5" customHeight="1" spans="1:12">
      <c r="A213" s="5"/>
      <c r="C213" s="691"/>
      <c r="D213" s="596"/>
      <c r="E213" s="596"/>
      <c r="F213" s="596"/>
      <c r="G213" s="596"/>
      <c r="H213" s="596"/>
      <c r="I213" s="596"/>
      <c r="J213" s="596"/>
      <c r="K213" s="596"/>
      <c r="L213" s="709"/>
    </row>
    <row r="214" ht="13.5" customHeight="1" spans="1:12">
      <c r="A214" s="5"/>
      <c r="C214" s="691"/>
      <c r="D214" s="596"/>
      <c r="E214" s="596"/>
      <c r="F214" s="596"/>
      <c r="G214" s="596"/>
      <c r="H214" s="596"/>
      <c r="I214" s="596"/>
      <c r="J214" s="596"/>
      <c r="K214" s="596"/>
      <c r="L214" s="709"/>
    </row>
    <row r="215" ht="13.5" customHeight="1" spans="1:12">
      <c r="A215" s="5"/>
      <c r="C215" s="691"/>
      <c r="D215" s="596"/>
      <c r="E215" s="596"/>
      <c r="F215" s="596"/>
      <c r="G215" s="596"/>
      <c r="H215" s="596"/>
      <c r="I215" s="596"/>
      <c r="J215" s="596"/>
      <c r="K215" s="596"/>
      <c r="L215" s="709"/>
    </row>
    <row r="216" ht="13.5" customHeight="1" spans="1:12">
      <c r="A216" s="5"/>
      <c r="C216" s="691"/>
      <c r="D216" s="596"/>
      <c r="E216" s="596"/>
      <c r="F216" s="596"/>
      <c r="G216" s="596"/>
      <c r="H216" s="596"/>
      <c r="I216" s="596"/>
      <c r="J216" s="596"/>
      <c r="K216" s="596"/>
      <c r="L216" s="709"/>
    </row>
    <row r="217" ht="13.5" customHeight="1" spans="1:12">
      <c r="A217" s="5"/>
      <c r="C217" s="691"/>
      <c r="D217" s="596"/>
      <c r="E217" s="596"/>
      <c r="F217" s="596"/>
      <c r="G217" s="596"/>
      <c r="H217" s="596"/>
      <c r="I217" s="596"/>
      <c r="J217" s="596"/>
      <c r="K217" s="596"/>
      <c r="L217" s="709"/>
    </row>
    <row r="218" ht="13.5" customHeight="1" spans="1:12">
      <c r="A218" s="5"/>
      <c r="C218" s="691"/>
      <c r="D218" s="596"/>
      <c r="E218" s="596"/>
      <c r="F218" s="596"/>
      <c r="G218" s="596"/>
      <c r="H218" s="596"/>
      <c r="I218" s="596"/>
      <c r="J218" s="596"/>
      <c r="K218" s="596"/>
      <c r="L218" s="709"/>
    </row>
    <row r="219" ht="13.5" customHeight="1" spans="1:12">
      <c r="A219" s="5"/>
      <c r="C219" s="691"/>
      <c r="D219" s="596"/>
      <c r="E219" s="596"/>
      <c r="F219" s="596"/>
      <c r="G219" s="596"/>
      <c r="H219" s="596"/>
      <c r="I219" s="596"/>
      <c r="J219" s="596"/>
      <c r="K219" s="596"/>
      <c r="L219" s="709"/>
    </row>
    <row r="220" ht="13.5" customHeight="1" spans="1:12">
      <c r="A220" s="5"/>
      <c r="C220" s="691"/>
      <c r="D220" s="596"/>
      <c r="E220" s="596"/>
      <c r="F220" s="596"/>
      <c r="G220" s="596"/>
      <c r="H220" s="596"/>
      <c r="I220" s="596"/>
      <c r="J220" s="596"/>
      <c r="K220" s="596"/>
      <c r="L220" s="709"/>
    </row>
    <row r="221" ht="13.5" customHeight="1" spans="1:12">
      <c r="A221" s="5"/>
      <c r="C221" s="691"/>
      <c r="D221" s="596"/>
      <c r="E221" s="596"/>
      <c r="F221" s="596"/>
      <c r="G221" s="596"/>
      <c r="H221" s="596"/>
      <c r="I221" s="596"/>
      <c r="J221" s="596"/>
      <c r="K221" s="596"/>
      <c r="L221" s="709"/>
    </row>
    <row r="222" ht="13.5" customHeight="1" spans="1:12">
      <c r="A222" s="5"/>
      <c r="C222" s="691"/>
      <c r="D222" s="596"/>
      <c r="E222" s="596"/>
      <c r="F222" s="596"/>
      <c r="G222" s="596"/>
      <c r="H222" s="596"/>
      <c r="I222" s="596"/>
      <c r="J222" s="596"/>
      <c r="K222" s="596"/>
      <c r="L222" s="709"/>
    </row>
    <row r="223" ht="13.5" customHeight="1" spans="1:12">
      <c r="A223" s="5"/>
      <c r="C223" s="691"/>
      <c r="D223" s="596"/>
      <c r="E223" s="596"/>
      <c r="F223" s="596"/>
      <c r="G223" s="596"/>
      <c r="H223" s="596"/>
      <c r="I223" s="596"/>
      <c r="J223" s="596"/>
      <c r="K223" s="596"/>
      <c r="L223" s="709"/>
    </row>
    <row r="224" ht="13.5" customHeight="1" spans="1:12">
      <c r="A224" s="5"/>
      <c r="C224" s="691"/>
      <c r="D224" s="596"/>
      <c r="E224" s="596"/>
      <c r="F224" s="596"/>
      <c r="G224" s="596"/>
      <c r="H224" s="596"/>
      <c r="I224" s="596"/>
      <c r="J224" s="596"/>
      <c r="K224" s="596"/>
      <c r="L224" s="709"/>
    </row>
    <row r="225" ht="13.5" customHeight="1" spans="1:12">
      <c r="A225" s="5"/>
      <c r="C225" s="710"/>
      <c r="D225" s="179"/>
      <c r="E225" s="179"/>
      <c r="F225" s="179"/>
      <c r="G225" s="179"/>
      <c r="H225" s="179"/>
      <c r="I225" s="179"/>
      <c r="J225" s="179"/>
      <c r="K225" s="179"/>
      <c r="L225" s="722"/>
    </row>
    <row r="226" ht="13.5" customHeight="1" spans="1:1">
      <c r="A226" s="5"/>
    </row>
    <row r="227" ht="13.5" customHeight="1" spans="1:1">
      <c r="A227" s="5"/>
    </row>
    <row r="228" ht="13.5" customHeight="1" spans="1:9">
      <c r="A228" s="5"/>
      <c r="I228" s="723"/>
    </row>
    <row r="229" ht="13.5" customHeight="1" spans="1:1">
      <c r="A229" s="5"/>
    </row>
    <row r="230" ht="13.5" customHeight="1" spans="1:1">
      <c r="A230" s="5"/>
    </row>
    <row r="231" ht="13.5" customHeight="1" spans="1:1">
      <c r="A231" s="5"/>
    </row>
    <row r="232" ht="13.5" customHeight="1" spans="1:1">
      <c r="A232" s="5"/>
    </row>
    <row r="233" ht="13.5" customHeight="1" spans="1:1">
      <c r="A233" s="5"/>
    </row>
    <row r="234" ht="13.5" customHeight="1" spans="1:1">
      <c r="A234" s="5"/>
    </row>
    <row r="235" ht="13.5" customHeight="1" spans="1:1">
      <c r="A235" s="5"/>
    </row>
    <row r="236" ht="13.5" customHeight="1" spans="1:1">
      <c r="A236" s="5"/>
    </row>
    <row r="237" ht="13.5" customHeight="1" spans="1:1">
      <c r="A237" s="5"/>
    </row>
    <row r="238" ht="13.5" customHeight="1" spans="1:1">
      <c r="A238" s="5"/>
    </row>
    <row r="239" ht="13.5" customHeight="1" spans="1:1">
      <c r="A239" s="5"/>
    </row>
    <row r="240" ht="13.5" customHeight="1" spans="1:1">
      <c r="A240" s="5"/>
    </row>
    <row r="241" ht="13.5" customHeight="1" spans="1:1">
      <c r="A241" s="5"/>
    </row>
    <row r="242" ht="13.5" customHeight="1" spans="1:1">
      <c r="A242" s="5"/>
    </row>
    <row r="243" ht="13.5" customHeight="1" spans="1:1">
      <c r="A243" s="5"/>
    </row>
    <row r="244" ht="13.5" customHeight="1" spans="1:1">
      <c r="A244" s="5"/>
    </row>
    <row r="245" ht="13.5" customHeight="1" spans="1:1">
      <c r="A245" s="5"/>
    </row>
    <row r="246" ht="13.5" customHeight="1" spans="1:1">
      <c r="A246" s="5"/>
    </row>
    <row r="247" ht="13.5" customHeight="1" spans="1:1">
      <c r="A247" s="5"/>
    </row>
    <row r="248" ht="13.5" customHeight="1" spans="1:1">
      <c r="A248" s="5"/>
    </row>
    <row r="249" ht="13.5" customHeight="1" spans="1:1">
      <c r="A249" s="5"/>
    </row>
    <row r="250" ht="13.5" customHeight="1" spans="1:1">
      <c r="A250" s="5"/>
    </row>
    <row r="251" ht="13.5" customHeight="1" spans="1:1">
      <c r="A251" s="5"/>
    </row>
    <row r="252" ht="13.5" customHeight="1" spans="1:1">
      <c r="A252" s="5"/>
    </row>
    <row r="253" ht="13.5" customHeight="1" spans="1:1">
      <c r="A253" s="5"/>
    </row>
    <row r="254" ht="13.5" customHeight="1" spans="1:1">
      <c r="A254" s="5"/>
    </row>
    <row r="255" ht="13.5" customHeight="1" spans="1:1">
      <c r="A255" s="5"/>
    </row>
    <row r="256" ht="13.5" customHeight="1" spans="1:1">
      <c r="A256" s="5"/>
    </row>
    <row r="257" ht="13.5" customHeight="1" spans="1:1">
      <c r="A257" s="5"/>
    </row>
    <row r="258" ht="13.5" customHeight="1" spans="1:1">
      <c r="A258" s="5"/>
    </row>
    <row r="259" ht="13.5" customHeight="1" spans="1:1">
      <c r="A259" s="5"/>
    </row>
    <row r="260" ht="13.5" customHeight="1" spans="1:1">
      <c r="A260" s="5"/>
    </row>
    <row r="261" ht="13.5" customHeight="1" spans="1:1">
      <c r="A261" s="5"/>
    </row>
    <row r="262" ht="13.5" customHeight="1" spans="1:1">
      <c r="A262" s="5"/>
    </row>
    <row r="263" ht="13.5" customHeight="1" spans="1:1">
      <c r="A263" s="5"/>
    </row>
    <row r="264" ht="13.5" customHeight="1" spans="1:1">
      <c r="A264" s="5"/>
    </row>
    <row r="265" ht="13.5" customHeight="1" spans="1:1">
      <c r="A265" s="5"/>
    </row>
    <row r="266" ht="13.5" customHeight="1" spans="1:1">
      <c r="A266" s="5"/>
    </row>
    <row r="267" ht="13.5" customHeight="1" spans="1:1">
      <c r="A267" s="5"/>
    </row>
    <row r="268" ht="13.5" customHeight="1" spans="1:1">
      <c r="A268" s="5"/>
    </row>
    <row r="269" ht="13.5" customHeight="1" spans="1:1">
      <c r="A269" s="5"/>
    </row>
    <row r="270" ht="13.5" customHeight="1" spans="1:1">
      <c r="A270" s="5"/>
    </row>
    <row r="271" ht="13.5" customHeight="1" spans="1:1">
      <c r="A271" s="5"/>
    </row>
    <row r="272" ht="13.5" customHeight="1" spans="1:1">
      <c r="A272" s="5"/>
    </row>
    <row r="273" ht="13.5" customHeight="1" spans="1:1">
      <c r="A273" s="5"/>
    </row>
    <row r="274" ht="13.5" customHeight="1" spans="1:1">
      <c r="A274" s="5"/>
    </row>
    <row r="275" ht="13.5" customHeight="1" spans="1:1">
      <c r="A275" s="5"/>
    </row>
    <row r="276" ht="13.5" customHeight="1" spans="1:1">
      <c r="A276" s="5"/>
    </row>
    <row r="277" ht="13.5" customHeight="1" spans="1:1">
      <c r="A277" s="5"/>
    </row>
    <row r="278" ht="13.5" customHeight="1" spans="1:1">
      <c r="A278" s="5"/>
    </row>
    <row r="279" ht="13.5" customHeight="1" spans="1:1">
      <c r="A279" s="5"/>
    </row>
    <row r="280" ht="13.5" customHeight="1" spans="1:1">
      <c r="A280" s="5"/>
    </row>
    <row r="281" ht="13.5" customHeight="1" spans="1:1">
      <c r="A281" s="5"/>
    </row>
    <row r="282" ht="13.5" customHeight="1" spans="1:1">
      <c r="A282" s="5"/>
    </row>
    <row r="283" ht="13.5" customHeight="1" spans="1:1">
      <c r="A283" s="5"/>
    </row>
    <row r="284" ht="13.5" customHeight="1" spans="1:1">
      <c r="A284" s="5"/>
    </row>
    <row r="285" ht="13.5" customHeight="1" spans="1:1">
      <c r="A285" s="5"/>
    </row>
    <row r="286" ht="13.5" customHeight="1" spans="1:1">
      <c r="A286" s="5"/>
    </row>
    <row r="287" ht="13.5" customHeight="1" spans="1:1">
      <c r="A287" s="5"/>
    </row>
    <row r="288" ht="13.5" customHeight="1" spans="1:1">
      <c r="A288" s="5"/>
    </row>
    <row r="289" ht="13.5" customHeight="1" spans="1:1">
      <c r="A289" s="5"/>
    </row>
    <row r="290" ht="13.5" customHeight="1" spans="1:1">
      <c r="A290" s="5"/>
    </row>
    <row r="291" ht="13.5" customHeight="1" spans="1:1">
      <c r="A291" s="5"/>
    </row>
    <row r="292" ht="13.5" customHeight="1" spans="1:1">
      <c r="A292" s="5"/>
    </row>
    <row r="293" ht="13.5" customHeight="1" spans="1:1">
      <c r="A293" s="5"/>
    </row>
    <row r="294" ht="13.5" customHeight="1" spans="1:1">
      <c r="A294" s="5"/>
    </row>
    <row r="295" ht="13.5" customHeight="1" spans="1:1">
      <c r="A295" s="5"/>
    </row>
    <row r="296" ht="13.5" customHeight="1" spans="1:1">
      <c r="A296" s="5"/>
    </row>
    <row r="297" ht="13.5" customHeight="1" spans="1:1">
      <c r="A297" s="5"/>
    </row>
    <row r="298" ht="13.5" customHeight="1" spans="1:1">
      <c r="A298" s="5"/>
    </row>
    <row r="299" ht="13.5" customHeight="1" spans="1:1">
      <c r="A299" s="5"/>
    </row>
    <row r="300" ht="13.5" customHeight="1" spans="1:1">
      <c r="A300" s="5"/>
    </row>
    <row r="301" ht="13.5" customHeight="1" spans="1:1">
      <c r="A301" s="5"/>
    </row>
    <row r="302" ht="13.5" customHeight="1" spans="1:1">
      <c r="A302" s="5"/>
    </row>
    <row r="303" ht="13.5" customHeight="1" spans="1:1">
      <c r="A303" s="5"/>
    </row>
    <row r="304" ht="13.5" customHeight="1" spans="1:1">
      <c r="A304" s="5"/>
    </row>
    <row r="305" ht="13.5" customHeight="1" spans="1:1">
      <c r="A305" s="5"/>
    </row>
    <row r="306" ht="13.5" customHeight="1" spans="1:1">
      <c r="A306" s="5"/>
    </row>
    <row r="307" ht="13.5" customHeight="1" spans="1:1">
      <c r="A307" s="5"/>
    </row>
    <row r="308" ht="13.5" customHeight="1" spans="1:1">
      <c r="A308" s="5"/>
    </row>
    <row r="309" ht="13.5" customHeight="1" spans="1:1">
      <c r="A309" s="5"/>
    </row>
    <row r="310" ht="13.5" customHeight="1" spans="1:1">
      <c r="A310" s="5"/>
    </row>
    <row r="311" ht="13.5" customHeight="1" spans="1:1">
      <c r="A311" s="5"/>
    </row>
    <row r="312" ht="13.5" customHeight="1" spans="1:1">
      <c r="A312" s="5"/>
    </row>
    <row r="313" ht="13.5" customHeight="1" spans="1:1">
      <c r="A313" s="5"/>
    </row>
    <row r="314" ht="13.5" customHeight="1" spans="1:1">
      <c r="A314" s="5"/>
    </row>
    <row r="315" ht="13.5" customHeight="1" spans="1:1">
      <c r="A315" s="5"/>
    </row>
    <row r="316" ht="13.5" customHeight="1" spans="1:1">
      <c r="A316" s="5"/>
    </row>
    <row r="317" ht="13.5" customHeight="1" spans="1:1">
      <c r="A317" s="5"/>
    </row>
    <row r="318" ht="13.5" customHeight="1" spans="1:1">
      <c r="A318" s="5"/>
    </row>
    <row r="319" ht="13.5" customHeight="1" spans="1:1">
      <c r="A319" s="5"/>
    </row>
    <row r="320" ht="13.5" customHeight="1" spans="1:1">
      <c r="A320" s="5"/>
    </row>
    <row r="321" ht="13.5" customHeight="1" spans="1:1">
      <c r="A321" s="5"/>
    </row>
    <row r="322" ht="13.5" customHeight="1" spans="1:1">
      <c r="A322" s="5"/>
    </row>
    <row r="323" ht="13.5" customHeight="1" spans="1:1">
      <c r="A323" s="5"/>
    </row>
    <row r="324" ht="13.5" customHeight="1" spans="1:1">
      <c r="A324" s="5"/>
    </row>
    <row r="325" ht="13.5" customHeight="1" spans="1:1">
      <c r="A325" s="5"/>
    </row>
    <row r="326" ht="13.5" customHeight="1" spans="1:1">
      <c r="A326" s="5"/>
    </row>
    <row r="327" ht="13.5" customHeight="1" spans="1:1">
      <c r="A327" s="5"/>
    </row>
    <row r="328" ht="13.5" customHeight="1" spans="1:1">
      <c r="A328" s="5"/>
    </row>
    <row r="329" ht="13.5" customHeight="1" spans="1:1">
      <c r="A329" s="5"/>
    </row>
    <row r="330" ht="13.5" customHeight="1" spans="1:1">
      <c r="A330" s="5"/>
    </row>
    <row r="331" ht="13.5" customHeight="1" spans="1:1">
      <c r="A331" s="5"/>
    </row>
    <row r="332" ht="13.5" customHeight="1" spans="1:1">
      <c r="A332" s="5"/>
    </row>
    <row r="333" ht="13.5" customHeight="1" spans="1:1">
      <c r="A333" s="5"/>
    </row>
    <row r="334" ht="13.5" customHeight="1" spans="1:1">
      <c r="A334" s="5"/>
    </row>
    <row r="335" ht="13.5" customHeight="1" spans="1:1">
      <c r="A335" s="5"/>
    </row>
    <row r="336" ht="13.5" customHeight="1" spans="1:1">
      <c r="A336" s="5"/>
    </row>
    <row r="337" ht="13.5" customHeight="1" spans="1:1">
      <c r="A337" s="5"/>
    </row>
    <row r="338" ht="13.5" customHeight="1" spans="1:1">
      <c r="A338" s="5"/>
    </row>
    <row r="339" ht="13.5" customHeight="1" spans="1:1">
      <c r="A339" s="5"/>
    </row>
    <row r="340" ht="13.5" customHeight="1" spans="1:1">
      <c r="A340" s="5"/>
    </row>
    <row r="341" ht="13.5" customHeight="1" spans="1:1">
      <c r="A341" s="5"/>
    </row>
    <row r="342" ht="13.5" customHeight="1" spans="1:1">
      <c r="A342" s="5"/>
    </row>
    <row r="343" ht="13.5" customHeight="1" spans="1:1">
      <c r="A343" s="5"/>
    </row>
    <row r="344" ht="13.5" customHeight="1" spans="1:1">
      <c r="A344" s="5"/>
    </row>
    <row r="345" ht="13.5" customHeight="1" spans="1:1">
      <c r="A345" s="5"/>
    </row>
    <row r="346" ht="13.5" customHeight="1" spans="1:1">
      <c r="A346" s="5"/>
    </row>
    <row r="347" ht="13.5" customHeight="1" spans="1:1">
      <c r="A347" s="5"/>
    </row>
    <row r="348" ht="13.5" customHeight="1" spans="1:1">
      <c r="A348" s="5"/>
    </row>
    <row r="349" ht="13.5" customHeight="1" spans="1:1">
      <c r="A349" s="5"/>
    </row>
    <row r="350" ht="13.5" customHeight="1" spans="1:1">
      <c r="A350" s="5"/>
    </row>
    <row r="351" ht="13.5" customHeight="1" spans="1:1">
      <c r="A351" s="5"/>
    </row>
    <row r="352" ht="13.5" customHeight="1" spans="1:1">
      <c r="A352" s="5"/>
    </row>
    <row r="353" ht="13.5" customHeight="1" spans="1:1">
      <c r="A353" s="5"/>
    </row>
    <row r="354" ht="13.5" customHeight="1" spans="1:1">
      <c r="A354" s="5"/>
    </row>
    <row r="355" ht="13.5" customHeight="1" spans="1:1">
      <c r="A355" s="5"/>
    </row>
    <row r="356" ht="13.5" customHeight="1" spans="1:1">
      <c r="A356" s="5"/>
    </row>
    <row r="357" ht="13.5" customHeight="1" spans="1:1">
      <c r="A357" s="5"/>
    </row>
    <row r="358" ht="13.5" customHeight="1" spans="1:1">
      <c r="A358" s="5"/>
    </row>
    <row r="359" ht="13.5" customHeight="1" spans="1:1">
      <c r="A359" s="5"/>
    </row>
    <row r="360" ht="13.5" customHeight="1" spans="1:1">
      <c r="A360" s="5"/>
    </row>
    <row r="361" ht="13.5" customHeight="1" spans="1:1">
      <c r="A361" s="5"/>
    </row>
    <row r="362" ht="13.5" customHeight="1" spans="1:1">
      <c r="A362" s="5"/>
    </row>
    <row r="363" ht="13.5" customHeight="1" spans="1:1">
      <c r="A363" s="5"/>
    </row>
    <row r="364" ht="13.5" customHeight="1" spans="1:1">
      <c r="A364" s="5"/>
    </row>
    <row r="365" ht="13.5" customHeight="1" spans="1:1">
      <c r="A365" s="5"/>
    </row>
    <row r="366" ht="13.5" customHeight="1" spans="1:1">
      <c r="A366" s="5"/>
    </row>
    <row r="367" ht="13.5" customHeight="1" spans="1:1">
      <c r="A367" s="5"/>
    </row>
    <row r="368" ht="13.5" customHeight="1" spans="1:1">
      <c r="A368" s="5"/>
    </row>
    <row r="369" ht="13.5" customHeight="1" spans="1:1">
      <c r="A369" s="5"/>
    </row>
    <row r="370" ht="13.5" customHeight="1" spans="1:1">
      <c r="A370" s="5"/>
    </row>
    <row r="371" ht="13.5" customHeight="1" spans="1:1">
      <c r="A371" s="5"/>
    </row>
    <row r="372" ht="13.5" customHeight="1" spans="1:1">
      <c r="A372" s="5"/>
    </row>
    <row r="373" ht="13.5" customHeight="1" spans="1:1">
      <c r="A373" s="5"/>
    </row>
    <row r="374" ht="13.5" customHeight="1" spans="1:1">
      <c r="A374" s="5"/>
    </row>
    <row r="375" ht="13.5" customHeight="1" spans="1:1">
      <c r="A375" s="5"/>
    </row>
    <row r="376" ht="13.5" customHeight="1" spans="1:1">
      <c r="A376" s="5"/>
    </row>
    <row r="377" ht="13.5" customHeight="1" spans="1:1">
      <c r="A377" s="5"/>
    </row>
    <row r="378" ht="13.5" customHeight="1" spans="1:1">
      <c r="A378" s="5"/>
    </row>
    <row r="379" ht="13.5" customHeight="1" spans="1:1">
      <c r="A379" s="5"/>
    </row>
    <row r="380" ht="13.5" customHeight="1" spans="1:1">
      <c r="A380" s="5"/>
    </row>
    <row r="381" ht="13.5" customHeight="1" spans="1:1">
      <c r="A381" s="5"/>
    </row>
    <row r="382" ht="13.5" customHeight="1" spans="1:1">
      <c r="A382" s="5"/>
    </row>
    <row r="383" ht="13.5" customHeight="1" spans="1:1">
      <c r="A383" s="5"/>
    </row>
    <row r="384" ht="13.5" customHeight="1" spans="1:1">
      <c r="A384" s="5"/>
    </row>
    <row r="385" ht="13.5" customHeight="1" spans="1:1">
      <c r="A385" s="5"/>
    </row>
    <row r="386" ht="13.5" customHeight="1" spans="1:1">
      <c r="A386" s="5"/>
    </row>
    <row r="387" ht="13.5" customHeight="1" spans="1:1">
      <c r="A387" s="5"/>
    </row>
    <row r="388" ht="13.5" customHeight="1" spans="1:1">
      <c r="A388" s="5"/>
    </row>
    <row r="389" ht="13.5" customHeight="1" spans="1:1">
      <c r="A389" s="5"/>
    </row>
    <row r="390" ht="13.5" customHeight="1" spans="1:1">
      <c r="A390" s="5"/>
    </row>
    <row r="391" ht="13.5" customHeight="1" spans="1:1">
      <c r="A391" s="5"/>
    </row>
    <row r="392" ht="13.5" customHeight="1" spans="1:1">
      <c r="A392" s="5"/>
    </row>
    <row r="393" ht="13.5" customHeight="1" spans="1:1">
      <c r="A393" s="5"/>
    </row>
    <row r="394" ht="13.5" customHeight="1" spans="1:1">
      <c r="A394" s="5"/>
    </row>
    <row r="395" ht="13.5" customHeight="1" spans="1:1">
      <c r="A395" s="5"/>
    </row>
    <row r="396" ht="13.5" customHeight="1" spans="1:1">
      <c r="A396" s="5"/>
    </row>
    <row r="397" ht="13.5" customHeight="1" spans="1:1">
      <c r="A397" s="5"/>
    </row>
    <row r="398" ht="13.5" customHeight="1" spans="1:1">
      <c r="A398" s="5"/>
    </row>
    <row r="399" ht="13.5" customHeight="1" spans="1:1">
      <c r="A399" s="5"/>
    </row>
    <row r="400" ht="13.5" customHeight="1" spans="1:1">
      <c r="A400" s="5"/>
    </row>
    <row r="401" ht="13.5" customHeight="1" spans="1:1">
      <c r="A401" s="5"/>
    </row>
    <row r="402" ht="13.5" customHeight="1" spans="1:1">
      <c r="A402" s="5"/>
    </row>
    <row r="403" ht="13.5" customHeight="1" spans="1:1">
      <c r="A403" s="5"/>
    </row>
    <row r="404" ht="13.5" customHeight="1" spans="1:1">
      <c r="A404" s="5"/>
    </row>
    <row r="405" ht="13.5" customHeight="1" spans="1:1">
      <c r="A405" s="5"/>
    </row>
    <row r="406" ht="13.5" customHeight="1" spans="1:1">
      <c r="A406" s="5"/>
    </row>
    <row r="407" ht="13.5" customHeight="1" spans="1:1">
      <c r="A407" s="5"/>
    </row>
    <row r="408" ht="13.5" customHeight="1" spans="1:1">
      <c r="A408" s="5"/>
    </row>
    <row r="409" ht="13.5" customHeight="1" spans="1:1">
      <c r="A409" s="5"/>
    </row>
    <row r="410" ht="13.5" customHeight="1" spans="1:1">
      <c r="A410" s="5"/>
    </row>
    <row r="411" ht="13.5" customHeight="1" spans="1:1">
      <c r="A411" s="5"/>
    </row>
    <row r="412" ht="13.5" customHeight="1" spans="1:1">
      <c r="A412" s="5"/>
    </row>
    <row r="413" ht="13.5" customHeight="1" spans="1:1">
      <c r="A413" s="5"/>
    </row>
    <row r="414" ht="13.5" customHeight="1" spans="1:1">
      <c r="A414" s="5"/>
    </row>
    <row r="415" ht="13.5" customHeight="1" spans="1:1">
      <c r="A415" s="5"/>
    </row>
    <row r="416" ht="13.5" customHeight="1" spans="1:1">
      <c r="A416" s="5"/>
    </row>
    <row r="417" ht="13.5" customHeight="1" spans="1:1">
      <c r="A417" s="5"/>
    </row>
    <row r="418" ht="13.5" customHeight="1" spans="1:1">
      <c r="A418" s="5"/>
    </row>
    <row r="419" ht="13.5" customHeight="1" spans="1:1">
      <c r="A419" s="5"/>
    </row>
    <row r="420" ht="13.5" customHeight="1" spans="1:1">
      <c r="A420" s="5"/>
    </row>
    <row r="421" ht="13.5" customHeight="1" spans="1:1">
      <c r="A421" s="5"/>
    </row>
    <row r="422" ht="13.5" customHeight="1" spans="1:1">
      <c r="A422" s="5"/>
    </row>
    <row r="423" ht="13.5" customHeight="1" spans="1:1">
      <c r="A423" s="5"/>
    </row>
    <row r="424" ht="13.5" customHeight="1" spans="1:1">
      <c r="A424" s="5"/>
    </row>
    <row r="425" ht="13.5" customHeight="1" spans="1:1">
      <c r="A425" s="5"/>
    </row>
    <row r="426" ht="13.5" customHeight="1" spans="1:1">
      <c r="A426" s="5"/>
    </row>
    <row r="427" ht="13.5" customHeight="1" spans="1:1">
      <c r="A427" s="5"/>
    </row>
    <row r="428" ht="13.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ht="15.75" customHeight="1" spans="1:1">
      <c r="A878" s="5"/>
    </row>
    <row r="879" ht="15.75" customHeight="1" spans="1:1">
      <c r="A879" s="5"/>
    </row>
    <row r="880" ht="15.75" customHeight="1" spans="1:1">
      <c r="A880" s="5"/>
    </row>
    <row r="881" ht="15.75" customHeight="1" spans="1:1">
      <c r="A881" s="5"/>
    </row>
    <row r="882" ht="15.75" customHeight="1" spans="1:1">
      <c r="A882" s="5"/>
    </row>
    <row r="883" ht="15.75" customHeight="1" spans="1:1">
      <c r="A883" s="5"/>
    </row>
    <row r="884" ht="15.75" customHeight="1" spans="1:1">
      <c r="A884" s="5"/>
    </row>
    <row r="885" ht="15.75" customHeight="1" spans="1:1">
      <c r="A885" s="5"/>
    </row>
    <row r="886" ht="15.75" customHeight="1" spans="1:1">
      <c r="A886" s="5"/>
    </row>
    <row r="887" ht="15.75" customHeight="1" spans="1:1">
      <c r="A887" s="5"/>
    </row>
    <row r="888" ht="15.75" customHeight="1" spans="1:1">
      <c r="A888" s="5"/>
    </row>
    <row r="889" ht="15.75" customHeight="1" spans="1:1">
      <c r="A889" s="5"/>
    </row>
    <row r="890" ht="15.75" customHeight="1" spans="1:1">
      <c r="A890" s="5"/>
    </row>
    <row r="891" ht="15.75" customHeight="1" spans="1:1">
      <c r="A891" s="5"/>
    </row>
    <row r="892" ht="15.75" customHeight="1" spans="1:1">
      <c r="A892" s="5"/>
    </row>
    <row r="893" ht="15.75" customHeight="1" spans="1:1">
      <c r="A893" s="5"/>
    </row>
    <row r="894" ht="15.75" customHeight="1" spans="1:1">
      <c r="A894" s="5"/>
    </row>
    <row r="895" ht="15.75" customHeight="1" spans="1:1">
      <c r="A895" s="5"/>
    </row>
    <row r="896" ht="15.75" customHeight="1" spans="1:1">
      <c r="A896" s="5"/>
    </row>
    <row r="897" ht="15.75" customHeight="1" spans="1:1">
      <c r="A897" s="5"/>
    </row>
    <row r="898" ht="15.75" customHeight="1" spans="1:1">
      <c r="A898" s="5"/>
    </row>
    <row r="899" ht="15.75" customHeight="1" spans="1:1">
      <c r="A899" s="5"/>
    </row>
    <row r="900" ht="15.75" customHeight="1" spans="1:1">
      <c r="A900" s="5"/>
    </row>
    <row r="901" ht="15.75" customHeight="1" spans="1:1">
      <c r="A901" s="5"/>
    </row>
    <row r="902" ht="15.75" customHeight="1" spans="1:1">
      <c r="A902" s="5"/>
    </row>
    <row r="903" ht="15.75" customHeight="1" spans="1:1">
      <c r="A903" s="5"/>
    </row>
    <row r="904" ht="15.75" customHeight="1" spans="1:1">
      <c r="A904" s="5"/>
    </row>
    <row r="905" ht="15.75" customHeight="1" spans="1:1">
      <c r="A905" s="5"/>
    </row>
    <row r="906" ht="15.75" customHeight="1" spans="1:1">
      <c r="A906" s="5"/>
    </row>
    <row r="907" ht="15.75" customHeight="1" spans="1:1">
      <c r="A907" s="5"/>
    </row>
    <row r="908" ht="15.75" customHeight="1" spans="1:1">
      <c r="A908" s="5"/>
    </row>
    <row r="909" ht="15.75" customHeight="1" spans="1:1">
      <c r="A909" s="5"/>
    </row>
    <row r="910" ht="15.75" customHeight="1" spans="1:1">
      <c r="A910" s="5"/>
    </row>
    <row r="911" ht="15.75" customHeight="1" spans="1:1">
      <c r="A911" s="5"/>
    </row>
    <row r="912" ht="15.75" customHeight="1" spans="1:1">
      <c r="A912" s="5"/>
    </row>
    <row r="913" ht="15.75" customHeight="1" spans="1:1">
      <c r="A913" s="5"/>
    </row>
    <row r="914" ht="15.75" customHeight="1" spans="1:1">
      <c r="A914" s="5"/>
    </row>
    <row r="915" ht="15.75" customHeight="1" spans="1:1">
      <c r="A915" s="5"/>
    </row>
    <row r="916" ht="15.75" customHeight="1" spans="1:1">
      <c r="A916" s="5"/>
    </row>
    <row r="917" ht="15.75" customHeight="1" spans="1:1">
      <c r="A917" s="5"/>
    </row>
    <row r="918" ht="15.75" customHeight="1" spans="1:1">
      <c r="A918" s="5"/>
    </row>
    <row r="919" ht="15.75" customHeight="1" spans="1:1">
      <c r="A919" s="5"/>
    </row>
    <row r="920" ht="15.75" customHeight="1" spans="1:1">
      <c r="A920" s="5"/>
    </row>
    <row r="921" ht="15.75" customHeight="1" spans="1:1">
      <c r="A921" s="5"/>
    </row>
    <row r="922" ht="15.75" customHeight="1" spans="1:1">
      <c r="A922" s="5"/>
    </row>
    <row r="923" ht="15.75" customHeight="1" spans="1:1">
      <c r="A923" s="5"/>
    </row>
    <row r="924" ht="15.75" customHeight="1" spans="1:1">
      <c r="A924" s="5"/>
    </row>
    <row r="925" ht="15.75" customHeight="1" spans="1:1">
      <c r="A925" s="5"/>
    </row>
    <row r="926" ht="15.75" customHeight="1" spans="1:1">
      <c r="A926" s="5"/>
    </row>
    <row r="927" ht="15.75" customHeight="1" spans="1:1">
      <c r="A927" s="5"/>
    </row>
    <row r="928" ht="15.75" customHeight="1" spans="1:1">
      <c r="A928" s="5"/>
    </row>
    <row r="929" ht="15.75" customHeight="1" spans="1:1">
      <c r="A929" s="5"/>
    </row>
    <row r="930" ht="15.75" customHeight="1" spans="1:1">
      <c r="A930" s="5"/>
    </row>
    <row r="931" ht="15.75" customHeight="1" spans="1:1">
      <c r="A931" s="5"/>
    </row>
    <row r="932" ht="15.75" customHeight="1" spans="1:1">
      <c r="A932" s="5"/>
    </row>
    <row r="933" ht="15.75" customHeight="1" spans="1:1">
      <c r="A933" s="5"/>
    </row>
    <row r="934" ht="15.75" customHeight="1" spans="1:1">
      <c r="A934" s="5"/>
    </row>
    <row r="935" ht="15.75" customHeight="1" spans="1:1">
      <c r="A935" s="5"/>
    </row>
    <row r="936" ht="15.75" customHeight="1" spans="1:1">
      <c r="A936" s="5"/>
    </row>
    <row r="937" ht="15.75" customHeight="1" spans="1:1">
      <c r="A937" s="5"/>
    </row>
    <row r="938" ht="15.75" customHeight="1" spans="1:1">
      <c r="A938" s="5"/>
    </row>
    <row r="939" ht="15.75" customHeight="1" spans="1:1">
      <c r="A939" s="5"/>
    </row>
    <row r="940" ht="15.75" customHeight="1" spans="1:1">
      <c r="A940" s="5"/>
    </row>
    <row r="941" ht="15.75" customHeight="1" spans="1:1">
      <c r="A941" s="5"/>
    </row>
    <row r="942" ht="15.75" customHeight="1" spans="1:1">
      <c r="A942" s="5"/>
    </row>
    <row r="943" ht="15.75" customHeight="1" spans="1:1">
      <c r="A943" s="5"/>
    </row>
    <row r="944" ht="15.75" customHeight="1" spans="1:1">
      <c r="A944" s="5"/>
    </row>
    <row r="945" ht="15.75" customHeight="1" spans="1:1">
      <c r="A945" s="5"/>
    </row>
    <row r="946" ht="15.75" customHeight="1" spans="1:1">
      <c r="A946" s="5"/>
    </row>
    <row r="947" ht="15.75" customHeight="1" spans="1:1">
      <c r="A947" s="5"/>
    </row>
    <row r="948" ht="15.75" customHeight="1" spans="1:1">
      <c r="A948" s="5"/>
    </row>
    <row r="949" ht="15.75" customHeight="1" spans="1:1">
      <c r="A949" s="5"/>
    </row>
    <row r="950" ht="15.75" customHeight="1" spans="1:1">
      <c r="A950" s="5"/>
    </row>
    <row r="951" ht="15.75" customHeight="1" spans="1:1">
      <c r="A951" s="5"/>
    </row>
    <row r="952" ht="15.75" customHeight="1" spans="1:1">
      <c r="A952" s="5"/>
    </row>
    <row r="953" ht="15.75" customHeight="1" spans="1:1">
      <c r="A953" s="5"/>
    </row>
    <row r="954" ht="15.75" customHeight="1" spans="1:1">
      <c r="A954" s="5"/>
    </row>
    <row r="955" ht="15.75" customHeight="1" spans="1:1">
      <c r="A955" s="5"/>
    </row>
    <row r="956" ht="15.75" customHeight="1" spans="1:1">
      <c r="A956" s="5"/>
    </row>
    <row r="957" ht="15.75" customHeight="1" spans="1:1">
      <c r="A957" s="5"/>
    </row>
    <row r="958" ht="15.75" customHeight="1" spans="1:1">
      <c r="A958" s="5"/>
    </row>
    <row r="959" ht="15.75" customHeight="1" spans="1:1">
      <c r="A959" s="5"/>
    </row>
    <row r="960" ht="15.75" customHeight="1" spans="1:1">
      <c r="A960" s="5"/>
    </row>
    <row r="961" ht="15.75" customHeight="1" spans="1:1">
      <c r="A961" s="5"/>
    </row>
    <row r="962" ht="15.75" customHeight="1" spans="1:1">
      <c r="A962" s="5"/>
    </row>
    <row r="963" ht="15.75" customHeight="1" spans="1:1">
      <c r="A963" s="5"/>
    </row>
    <row r="964" ht="15.75" customHeight="1" spans="1:1">
      <c r="A964" s="5"/>
    </row>
    <row r="965" ht="15.75" customHeight="1" spans="1:1">
      <c r="A965" s="5"/>
    </row>
    <row r="966" ht="15.75" customHeight="1" spans="1:1">
      <c r="A966" s="5"/>
    </row>
    <row r="967" ht="15.75" customHeight="1" spans="1:1">
      <c r="A967" s="5"/>
    </row>
    <row r="968" ht="15.75" customHeight="1" spans="1:1">
      <c r="A968" s="5"/>
    </row>
    <row r="969" ht="15.75" customHeight="1" spans="1:1">
      <c r="A969" s="5"/>
    </row>
    <row r="970" ht="15.75" customHeight="1" spans="1:1">
      <c r="A970" s="5"/>
    </row>
    <row r="971" ht="15.75" customHeight="1" spans="1:1">
      <c r="A971" s="5"/>
    </row>
    <row r="972" ht="15.75" customHeight="1" spans="1:1">
      <c r="A972" s="5"/>
    </row>
    <row r="973" ht="15.75" customHeight="1" spans="1:1">
      <c r="A973" s="5"/>
    </row>
    <row r="974" ht="15.75" customHeight="1" spans="1:1">
      <c r="A974" s="5"/>
    </row>
    <row r="975" ht="15.75" customHeight="1" spans="1:1">
      <c r="A975" s="5"/>
    </row>
    <row r="976" ht="15.75" customHeight="1" spans="1:1">
      <c r="A976" s="5"/>
    </row>
    <row r="977" ht="15.75" customHeight="1" spans="1:1">
      <c r="A977" s="5"/>
    </row>
    <row r="978" ht="15.75" customHeight="1" spans="1:1">
      <c r="A978" s="5"/>
    </row>
    <row r="979" ht="15.75" customHeight="1" spans="1:1">
      <c r="A979" s="5"/>
    </row>
    <row r="980" ht="15.75" customHeight="1" spans="1:1">
      <c r="A980" s="5"/>
    </row>
    <row r="981" ht="15.75" customHeight="1" spans="1:1">
      <c r="A981" s="5"/>
    </row>
    <row r="982" ht="15.75" customHeight="1" spans="1:1">
      <c r="A982" s="5"/>
    </row>
    <row r="983" ht="15.75" customHeight="1" spans="1:1">
      <c r="A983" s="5"/>
    </row>
    <row r="984" ht="15.75" customHeight="1" spans="1:1">
      <c r="A984" s="5"/>
    </row>
    <row r="985" ht="15.75" customHeight="1" spans="1:1">
      <c r="A985" s="5"/>
    </row>
    <row r="986" ht="15.75" customHeight="1" spans="1:1">
      <c r="A986" s="5"/>
    </row>
    <row r="987" ht="15.75" customHeight="1" spans="1:1">
      <c r="A987" s="5"/>
    </row>
    <row r="988" ht="15.75" customHeight="1" spans="1:1">
      <c r="A988" s="5"/>
    </row>
    <row r="989" ht="15.75" customHeight="1" spans="1:1">
      <c r="A989" s="5"/>
    </row>
    <row r="990" ht="15.75" customHeight="1" spans="1:1">
      <c r="A990" s="5"/>
    </row>
    <row r="991" ht="15.75" customHeight="1" spans="1:1">
      <c r="A991" s="5"/>
    </row>
    <row r="992" ht="15.75" customHeight="1" spans="1:1">
      <c r="A992" s="5"/>
    </row>
    <row r="993" ht="15.75" customHeight="1" spans="1:1">
      <c r="A993" s="5"/>
    </row>
    <row r="994" ht="15.75" customHeight="1" spans="1:1">
      <c r="A994" s="5"/>
    </row>
    <row r="995" ht="15.75" customHeight="1" spans="1:1">
      <c r="A995" s="5"/>
    </row>
    <row r="996" ht="15.75" customHeight="1" spans="1:1">
      <c r="A996" s="5"/>
    </row>
    <row r="997" ht="15.75" customHeight="1" spans="1:1">
      <c r="A997" s="5"/>
    </row>
    <row r="998" ht="15.75" customHeight="1" spans="1:1">
      <c r="A998" s="5"/>
    </row>
    <row r="999" ht="15.75" customHeight="1" spans="1:1">
      <c r="A999" s="5"/>
    </row>
    <row r="1000" ht="15.75" customHeight="1" spans="1:1">
      <c r="A1000" s="5"/>
    </row>
    <row r="1001" ht="15.75" customHeight="1" spans="1:1">
      <c r="A1001" s="5"/>
    </row>
    <row r="1002" ht="15.75" customHeight="1"/>
    <row r="1003" ht="15.75" customHeight="1"/>
    <row r="1004" ht="15.75" customHeight="1"/>
    <row r="1005" ht="15.75" customHeight="1"/>
    <row r="1006" ht="15.75" customHeight="1"/>
    <row r="1007" ht="15.75" customHeight="1"/>
    <row r="1008" ht="15.75" customHeight="1"/>
    <row r="1009" ht="15.75" customHeight="1" spans="1:1">
      <c r="A1009" s="2"/>
    </row>
    <row r="1010" ht="15.75" customHeight="1" spans="1:1">
      <c r="A1010" s="2"/>
    </row>
    <row r="1011" ht="15.75" customHeight="1" spans="1:1">
      <c r="A1011" s="2"/>
    </row>
    <row r="1012" ht="15.75" customHeight="1" spans="1:1">
      <c r="A1012" s="2"/>
    </row>
    <row r="1013" ht="15.75" customHeight="1" spans="1:1">
      <c r="A1013" s="2"/>
    </row>
    <row r="1014" ht="15.75" customHeight="1" spans="1:1">
      <c r="A1014" s="2"/>
    </row>
    <row r="1015" ht="15.75" customHeight="1" spans="1:1">
      <c r="A1015" s="2"/>
    </row>
    <row r="1016" ht="15.75" customHeight="1" spans="1:1">
      <c r="A1016" s="2"/>
    </row>
    <row r="1017" ht="15.75" customHeight="1" spans="1:1">
      <c r="A1017" s="2"/>
    </row>
    <row r="1018" ht="15.75" customHeight="1" spans="1:1">
      <c r="A1018" s="2"/>
    </row>
    <row r="1019" ht="15.75" customHeight="1" spans="1:1">
      <c r="A1019" s="2"/>
    </row>
    <row r="1020" ht="15.75" customHeight="1" spans="1:1">
      <c r="A1020" s="2"/>
    </row>
    <row r="1021" ht="15.75" customHeight="1" spans="1:1">
      <c r="A1021" s="2"/>
    </row>
    <row r="1022" ht="15.75" customHeight="1" spans="1:1">
      <c r="A1022" s="2"/>
    </row>
    <row r="1023" ht="15.75" customHeight="1" spans="1:1">
      <c r="A1023" s="2"/>
    </row>
    <row r="1024" ht="15.75" customHeight="1" spans="1:1">
      <c r="A1024" s="2"/>
    </row>
    <row r="1025" ht="15.75" customHeight="1" spans="1:1">
      <c r="A1025" s="2"/>
    </row>
    <row r="1026" ht="15.75" customHeight="1" spans="1:1">
      <c r="A1026" s="2"/>
    </row>
    <row r="1027" ht="15.75" customHeight="1" spans="1:1">
      <c r="A1027" s="2"/>
    </row>
    <row r="1028" ht="15.75" customHeight="1" spans="1:1">
      <c r="A1028" s="2"/>
    </row>
  </sheetData>
  <sheetProtection password="CED0" sheet="1" objects="1" scenarios="1"/>
  <mergeCells count="58">
    <mergeCell ref="C11:L11"/>
    <mergeCell ref="C12:L12"/>
    <mergeCell ref="C13:L13"/>
    <mergeCell ref="E15:F15"/>
    <mergeCell ref="H15:K15"/>
    <mergeCell ref="E16:F16"/>
    <mergeCell ref="H16:K16"/>
    <mergeCell ref="E17:F17"/>
    <mergeCell ref="H17:K17"/>
    <mergeCell ref="E18:F18"/>
    <mergeCell ref="H18:K18"/>
    <mergeCell ref="E19:F19"/>
    <mergeCell ref="H19:K19"/>
    <mergeCell ref="E20:F20"/>
    <mergeCell ref="H20:K20"/>
    <mergeCell ref="E21:F21"/>
    <mergeCell ref="H21:K21"/>
    <mergeCell ref="E22:F22"/>
    <mergeCell ref="H22:K22"/>
    <mergeCell ref="E23:F23"/>
    <mergeCell ref="H23:K23"/>
    <mergeCell ref="D35:H35"/>
    <mergeCell ref="D36:L36"/>
    <mergeCell ref="E37:H37"/>
    <mergeCell ref="E38:H38"/>
    <mergeCell ref="E39:H39"/>
    <mergeCell ref="E40:H40"/>
    <mergeCell ref="E41:H41"/>
    <mergeCell ref="D42:G42"/>
    <mergeCell ref="D43:I43"/>
    <mergeCell ref="I81:L81"/>
    <mergeCell ref="D85:H85"/>
    <mergeCell ref="D86:L86"/>
    <mergeCell ref="E87:H87"/>
    <mergeCell ref="E88:H88"/>
    <mergeCell ref="E89:H89"/>
    <mergeCell ref="E90:H90"/>
    <mergeCell ref="E91:H91"/>
    <mergeCell ref="D92:H92"/>
    <mergeCell ref="D93:I93"/>
    <mergeCell ref="I131:L131"/>
    <mergeCell ref="D134:H134"/>
    <mergeCell ref="D135:L135"/>
    <mergeCell ref="E136:H136"/>
    <mergeCell ref="E137:H137"/>
    <mergeCell ref="E138:H138"/>
    <mergeCell ref="D139:H139"/>
    <mergeCell ref="D140:I140"/>
    <mergeCell ref="I178:L178"/>
    <mergeCell ref="D181:H181"/>
    <mergeCell ref="D182:L182"/>
    <mergeCell ref="E183:H183"/>
    <mergeCell ref="E184:H184"/>
    <mergeCell ref="E185:H185"/>
    <mergeCell ref="E186:H186"/>
    <mergeCell ref="D187:H187"/>
    <mergeCell ref="D188:I188"/>
    <mergeCell ref="I228:L228"/>
  </mergeCells>
  <pageMargins left="0.7" right="0.7" top="0.75" bottom="0.75" header="0" footer="0"/>
  <pageSetup paperSize="9" scale="96" fitToHeight="0" orientation="portrait"/>
  <headerFooter/>
  <rowBreaks count="4" manualBreakCount="4">
    <brk id="33" max="11" man="1"/>
    <brk id="83" max="11" man="1"/>
    <brk id="132" max="11" man="1"/>
    <brk id="179" max="11"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8"/>
  <sheetViews>
    <sheetView showGridLines="0" showRowColHeaders="0" workbookViewId="0">
      <selection activeCell="A1" sqref="A1"/>
    </sheetView>
  </sheetViews>
  <sheetFormatPr defaultColWidth="12.5454545454545" defaultRowHeight="15" customHeight="1"/>
  <cols>
    <col min="1" max="1" width="34" style="1" customWidth="1"/>
    <col min="2" max="2" width="2.09090909090909" style="2" customWidth="1"/>
    <col min="3" max="3" width="4.18181818181818" style="2" customWidth="1"/>
    <col min="4" max="4" width="4.36363636363636" style="2" customWidth="1"/>
    <col min="5" max="5" width="12.5454545454545" style="2" customWidth="1"/>
    <col min="6" max="6" width="19.1818181818182" style="2" customWidth="1"/>
    <col min="7" max="7" width="1.72727272727273" style="2" customWidth="1"/>
    <col min="8" max="8" width="0.363636363636364" style="2" customWidth="1"/>
    <col min="9" max="9" width="11.2727272727273" style="2" customWidth="1"/>
    <col min="10" max="10" width="12.9090909090909" style="2" customWidth="1"/>
    <col min="11" max="11" width="12.5454545454545" style="2" customWidth="1"/>
    <col min="12" max="12" width="13.0909090909091" style="2" customWidth="1"/>
    <col min="13" max="14" width="2.36363636363636" style="2" customWidth="1"/>
    <col min="15" max="16384" width="12.5454545454545" style="2"/>
  </cols>
  <sheetData>
    <row r="1" customHeight="1" spans="1:1">
      <c r="A1" s="5"/>
    </row>
    <row r="2" customHeight="1" spans="1:1">
      <c r="A2" s="5"/>
    </row>
    <row r="3" customHeight="1" spans="1:1">
      <c r="A3" s="5"/>
    </row>
    <row r="4" customHeight="1" spans="1:1">
      <c r="A4" s="5"/>
    </row>
    <row r="5" customHeight="1" spans="1:1">
      <c r="A5" s="5"/>
    </row>
    <row r="6" ht="13.5" customHeight="1" spans="1:1">
      <c r="A6" s="5"/>
    </row>
    <row r="7" ht="13.5" customHeight="1" spans="1:12">
      <c r="A7" s="5"/>
      <c r="C7" s="662"/>
      <c r="D7" s="663"/>
      <c r="E7" s="663"/>
      <c r="F7" s="663"/>
      <c r="G7" s="663"/>
      <c r="H7" s="663"/>
      <c r="I7" s="663"/>
      <c r="J7" s="663"/>
      <c r="K7" s="663"/>
      <c r="L7" s="694"/>
    </row>
    <row r="8" ht="13.5" customHeight="1" spans="1:12">
      <c r="A8" s="5"/>
      <c r="C8" s="664"/>
      <c r="D8" s="665"/>
      <c r="E8" s="666" t="s">
        <v>38</v>
      </c>
      <c r="F8" s="665"/>
      <c r="G8" s="665"/>
      <c r="H8" s="665"/>
      <c r="I8" s="665"/>
      <c r="J8" s="665"/>
      <c r="K8" s="665"/>
      <c r="L8" s="695"/>
    </row>
    <row r="9" ht="13.5" customHeight="1" spans="1:12">
      <c r="A9" s="5"/>
      <c r="C9" s="664"/>
      <c r="D9" s="665"/>
      <c r="E9" s="665"/>
      <c r="F9" s="665"/>
      <c r="G9" s="665"/>
      <c r="H9" s="665"/>
      <c r="I9" s="665"/>
      <c r="J9" s="665"/>
      <c r="K9" s="665"/>
      <c r="L9" s="695"/>
    </row>
    <row r="10" ht="13.5" customHeight="1" spans="1:12">
      <c r="A10" s="5"/>
      <c r="C10" s="664"/>
      <c r="D10" s="665"/>
      <c r="E10" s="665"/>
      <c r="F10" s="665"/>
      <c r="G10" s="665"/>
      <c r="H10" s="665"/>
      <c r="I10" s="665"/>
      <c r="J10" s="665"/>
      <c r="K10" s="665"/>
      <c r="L10" s="695"/>
    </row>
    <row r="11" ht="18" spans="1:12">
      <c r="A11" s="5"/>
      <c r="C11" s="667" t="s">
        <v>1</v>
      </c>
      <c r="D11" s="668"/>
      <c r="E11" s="668"/>
      <c r="F11" s="668"/>
      <c r="G11" s="668"/>
      <c r="H11" s="668"/>
      <c r="I11" s="668"/>
      <c r="J11" s="668"/>
      <c r="K11" s="668"/>
      <c r="L11" s="696"/>
    </row>
    <row r="12" ht="18" spans="1:12">
      <c r="A12" s="5"/>
      <c r="C12" s="667" t="s">
        <v>39</v>
      </c>
      <c r="D12" s="668"/>
      <c r="E12" s="668"/>
      <c r="F12" s="668"/>
      <c r="G12" s="668"/>
      <c r="H12" s="668"/>
      <c r="I12" s="668"/>
      <c r="J12" s="668"/>
      <c r="K12" s="668"/>
      <c r="L12" s="696"/>
    </row>
    <row r="13" ht="18" spans="1:12">
      <c r="A13" s="5"/>
      <c r="C13" s="667" t="s">
        <v>40</v>
      </c>
      <c r="D13" s="668"/>
      <c r="E13" s="668"/>
      <c r="F13" s="668"/>
      <c r="G13" s="668"/>
      <c r="H13" s="668"/>
      <c r="I13" s="668"/>
      <c r="J13" s="668"/>
      <c r="K13" s="668"/>
      <c r="L13" s="696"/>
    </row>
    <row r="14" ht="13.5" customHeight="1" spans="1:12">
      <c r="A14" s="5"/>
      <c r="C14" s="664"/>
      <c r="D14" s="665"/>
      <c r="E14" s="665"/>
      <c r="F14" s="665"/>
      <c r="G14" s="665"/>
      <c r="H14" s="665"/>
      <c r="I14" s="665"/>
      <c r="J14" s="665"/>
      <c r="K14" s="665"/>
      <c r="L14" s="695"/>
    </row>
    <row r="15" ht="26.25" customHeight="1" spans="1:12">
      <c r="A15" s="5"/>
      <c r="C15" s="664"/>
      <c r="D15" s="665"/>
      <c r="E15" s="669" t="s">
        <v>41</v>
      </c>
      <c r="F15" s="670"/>
      <c r="G15" s="671" t="s">
        <v>21</v>
      </c>
      <c r="H15" s="672"/>
      <c r="I15" s="697"/>
      <c r="J15" s="697"/>
      <c r="K15" s="698"/>
      <c r="L15" s="699"/>
    </row>
    <row r="16" ht="26.25" customHeight="1" spans="1:12">
      <c r="A16" s="5"/>
      <c r="C16" s="664"/>
      <c r="D16" s="665"/>
      <c r="E16" s="669" t="s">
        <v>42</v>
      </c>
      <c r="F16" s="670"/>
      <c r="G16" s="671" t="s">
        <v>21</v>
      </c>
      <c r="H16" s="672"/>
      <c r="I16" s="697"/>
      <c r="J16" s="697"/>
      <c r="K16" s="698"/>
      <c r="L16" s="699"/>
    </row>
    <row r="17" ht="26.25" customHeight="1" spans="1:12">
      <c r="A17" s="5"/>
      <c r="C17" s="664"/>
      <c r="D17" s="665"/>
      <c r="E17" s="669" t="s">
        <v>43</v>
      </c>
      <c r="F17" s="670"/>
      <c r="G17" s="671" t="s">
        <v>21</v>
      </c>
      <c r="H17" s="672"/>
      <c r="I17" s="697"/>
      <c r="J17" s="697"/>
      <c r="K17" s="698"/>
      <c r="L17" s="699"/>
    </row>
    <row r="18" ht="26.25" customHeight="1" spans="1:12">
      <c r="A18" s="5"/>
      <c r="C18" s="664"/>
      <c r="D18" s="665"/>
      <c r="E18" s="669" t="s">
        <v>44</v>
      </c>
      <c r="F18" s="670"/>
      <c r="G18" s="671" t="s">
        <v>21</v>
      </c>
      <c r="H18" s="672"/>
      <c r="I18" s="697"/>
      <c r="J18" s="697"/>
      <c r="K18" s="698"/>
      <c r="L18" s="699"/>
    </row>
    <row r="19" ht="26.25" customHeight="1" spans="1:12">
      <c r="A19" s="5"/>
      <c r="C19" s="664"/>
      <c r="D19" s="665"/>
      <c r="E19" s="669" t="s">
        <v>45</v>
      </c>
      <c r="F19" s="670"/>
      <c r="G19" s="671" t="s">
        <v>21</v>
      </c>
      <c r="H19" s="672"/>
      <c r="I19" s="697"/>
      <c r="J19" s="697"/>
      <c r="K19" s="698"/>
      <c r="L19" s="699"/>
    </row>
    <row r="20" ht="26.25" customHeight="1" spans="1:12">
      <c r="A20" s="5"/>
      <c r="C20" s="664"/>
      <c r="D20" s="665"/>
      <c r="E20" s="669" t="s">
        <v>46</v>
      </c>
      <c r="F20" s="670"/>
      <c r="G20" s="671" t="s">
        <v>21</v>
      </c>
      <c r="H20" s="672"/>
      <c r="I20" s="697"/>
      <c r="J20" s="697"/>
      <c r="K20" s="698"/>
      <c r="L20" s="699"/>
    </row>
    <row r="21" ht="26.25" customHeight="1" spans="1:12">
      <c r="A21" s="5"/>
      <c r="C21" s="664"/>
      <c r="D21" s="665"/>
      <c r="E21" s="669" t="s">
        <v>47</v>
      </c>
      <c r="F21" s="670"/>
      <c r="G21" s="671" t="s">
        <v>21</v>
      </c>
      <c r="H21" s="672"/>
      <c r="I21" s="697"/>
      <c r="J21" s="697"/>
      <c r="K21" s="698"/>
      <c r="L21" s="699"/>
    </row>
    <row r="22" ht="26.25" customHeight="1" spans="1:12">
      <c r="A22" s="5"/>
      <c r="C22" s="664"/>
      <c r="D22" s="665"/>
      <c r="E22" s="669" t="s">
        <v>48</v>
      </c>
      <c r="F22" s="670"/>
      <c r="G22" s="671" t="s">
        <v>21</v>
      </c>
      <c r="H22" s="672"/>
      <c r="I22" s="697"/>
      <c r="J22" s="697"/>
      <c r="K22" s="698"/>
      <c r="L22" s="699"/>
    </row>
    <row r="23" ht="26.25" customHeight="1" spans="1:12">
      <c r="A23" s="5"/>
      <c r="C23" s="664"/>
      <c r="D23" s="665"/>
      <c r="E23" s="669" t="s">
        <v>49</v>
      </c>
      <c r="F23" s="670"/>
      <c r="G23" s="671" t="s">
        <v>21</v>
      </c>
      <c r="H23" s="672"/>
      <c r="I23" s="697"/>
      <c r="J23" s="697"/>
      <c r="K23" s="698"/>
      <c r="L23" s="699"/>
    </row>
    <row r="24" ht="13.5" customHeight="1" spans="1:12">
      <c r="A24" s="5"/>
      <c r="C24" s="664"/>
      <c r="D24" s="665"/>
      <c r="E24" s="665"/>
      <c r="F24" s="665"/>
      <c r="G24" s="665"/>
      <c r="H24" s="665"/>
      <c r="I24" s="665"/>
      <c r="J24" s="665"/>
      <c r="K24" s="665"/>
      <c r="L24" s="695"/>
    </row>
    <row r="25" ht="13.5" customHeight="1" spans="1:12">
      <c r="A25" s="5"/>
      <c r="C25" s="673"/>
      <c r="D25" s="665"/>
      <c r="E25" s="674" t="s">
        <v>50</v>
      </c>
      <c r="F25" s="674"/>
      <c r="G25" s="674"/>
      <c r="H25" s="674"/>
      <c r="I25" s="674"/>
      <c r="J25" s="674"/>
      <c r="K25" s="674"/>
      <c r="L25" s="695"/>
    </row>
    <row r="26" ht="13.5" customHeight="1" spans="1:12">
      <c r="A26" s="5"/>
      <c r="C26" s="673"/>
      <c r="D26" s="665"/>
      <c r="E26" s="674"/>
      <c r="F26" s="674"/>
      <c r="G26" s="674"/>
      <c r="H26" s="674"/>
      <c r="I26" s="674"/>
      <c r="J26" s="674"/>
      <c r="K26" s="674"/>
      <c r="L26" s="695"/>
    </row>
    <row r="27" ht="13.5" customHeight="1" spans="1:12">
      <c r="A27" s="5"/>
      <c r="C27" s="673"/>
      <c r="D27" s="665"/>
      <c r="E27" s="674"/>
      <c r="F27" s="674"/>
      <c r="G27" s="674"/>
      <c r="H27" s="674"/>
      <c r="I27" s="674"/>
      <c r="J27" s="674"/>
      <c r="K27" s="674"/>
      <c r="L27" s="695"/>
    </row>
    <row r="28" ht="13.5" customHeight="1" spans="1:12">
      <c r="A28" s="5"/>
      <c r="C28" s="673"/>
      <c r="D28" s="665"/>
      <c r="E28" s="674"/>
      <c r="F28" s="674"/>
      <c r="G28" s="674"/>
      <c r="H28" s="674"/>
      <c r="I28" s="674"/>
      <c r="J28" s="674"/>
      <c r="K28" s="674"/>
      <c r="L28" s="695"/>
    </row>
    <row r="29" ht="13.5" customHeight="1" spans="1:12">
      <c r="A29" s="5"/>
      <c r="C29" s="673"/>
      <c r="D29" s="665"/>
      <c r="E29" s="675" t="s">
        <v>51</v>
      </c>
      <c r="F29" s="675"/>
      <c r="G29" s="675"/>
      <c r="H29" s="674"/>
      <c r="I29" s="674"/>
      <c r="J29" s="674"/>
      <c r="K29" s="674"/>
      <c r="L29" s="695"/>
    </row>
    <row r="30" ht="13.5" customHeight="1" spans="1:12">
      <c r="A30" s="5"/>
      <c r="C30" s="673"/>
      <c r="D30" s="665"/>
      <c r="E30" s="666" t="s">
        <v>97</v>
      </c>
      <c r="F30" s="665"/>
      <c r="G30" s="665"/>
      <c r="H30" s="665"/>
      <c r="I30" s="665"/>
      <c r="J30" s="665"/>
      <c r="K30" s="665"/>
      <c r="L30" s="695"/>
    </row>
    <row r="31" ht="13.5" customHeight="1" spans="1:12">
      <c r="A31" s="5"/>
      <c r="C31" s="676"/>
      <c r="D31" s="677"/>
      <c r="E31" s="677"/>
      <c r="F31" s="677"/>
      <c r="G31" s="677"/>
      <c r="H31" s="677"/>
      <c r="I31" s="677"/>
      <c r="J31" s="677"/>
      <c r="K31" s="677"/>
      <c r="L31" s="700"/>
    </row>
    <row r="32" ht="13.5" customHeight="1" spans="1:3">
      <c r="A32" s="5"/>
      <c r="C32" s="678"/>
    </row>
    <row r="33" ht="13.5" customHeight="1" spans="1:3">
      <c r="A33" s="5"/>
      <c r="C33" s="678"/>
    </row>
    <row r="34" ht="13.5" customHeight="1" spans="1:1">
      <c r="A34" s="5"/>
    </row>
    <row r="35" ht="28" spans="1:12">
      <c r="A35" s="5"/>
      <c r="C35" s="213" t="s">
        <v>10</v>
      </c>
      <c r="D35" s="213" t="s">
        <v>53</v>
      </c>
      <c r="E35" s="679"/>
      <c r="F35" s="679"/>
      <c r="G35" s="679"/>
      <c r="H35" s="679"/>
      <c r="I35" s="214" t="s">
        <v>54</v>
      </c>
      <c r="J35" s="214" t="s">
        <v>55</v>
      </c>
      <c r="K35" s="214" t="s">
        <v>56</v>
      </c>
      <c r="L35" s="214" t="s">
        <v>29</v>
      </c>
    </row>
    <row r="36" ht="14" spans="1:13">
      <c r="A36" s="5"/>
      <c r="C36" s="228">
        <v>1</v>
      </c>
      <c r="D36" s="680" t="s">
        <v>57</v>
      </c>
      <c r="E36" s="681"/>
      <c r="F36" s="681"/>
      <c r="G36" s="681"/>
      <c r="H36" s="681"/>
      <c r="I36" s="681"/>
      <c r="J36" s="681"/>
      <c r="K36" s="681"/>
      <c r="L36" s="701"/>
      <c r="M36" s="678"/>
    </row>
    <row r="37" ht="14" spans="1:12">
      <c r="A37" s="5"/>
      <c r="C37" s="320"/>
      <c r="D37" s="35">
        <v>1.1</v>
      </c>
      <c r="E37" s="216" t="s">
        <v>58</v>
      </c>
      <c r="F37" s="682"/>
      <c r="G37" s="682"/>
      <c r="H37" s="682"/>
      <c r="I37" s="265">
        <f>'1.2-Stand Binamuda'!M31</f>
        <v>0</v>
      </c>
      <c r="J37" s="35"/>
      <c r="K37" s="35"/>
      <c r="L37" s="217"/>
    </row>
    <row r="38" ht="30.5" customHeight="1" spans="1:12">
      <c r="A38" s="5"/>
      <c r="C38" s="320"/>
      <c r="D38" s="35">
        <v>1.2</v>
      </c>
      <c r="E38" s="216" t="s">
        <v>59</v>
      </c>
      <c r="F38" s="682"/>
      <c r="G38" s="682"/>
      <c r="H38" s="682"/>
      <c r="I38" s="265">
        <f>'1.2-Stand Binamuda'!M49</f>
        <v>0</v>
      </c>
      <c r="J38" s="35"/>
      <c r="K38" s="35"/>
      <c r="L38" s="702"/>
    </row>
    <row r="39" ht="14" spans="1:12">
      <c r="A39" s="5"/>
      <c r="C39" s="320"/>
      <c r="D39" s="35">
        <v>1.3</v>
      </c>
      <c r="E39" s="216" t="s">
        <v>60</v>
      </c>
      <c r="F39" s="682"/>
      <c r="G39" s="682"/>
      <c r="H39" s="682"/>
      <c r="I39" s="265" t="str">
        <f>'1.2-Stand Binamuda'!I73</f>
        <v/>
      </c>
      <c r="J39" s="35"/>
      <c r="K39" s="35"/>
      <c r="L39" s="217"/>
    </row>
    <row r="40" ht="14" spans="1:12">
      <c r="A40" s="5"/>
      <c r="C40" s="320"/>
      <c r="D40" s="35">
        <v>1.4</v>
      </c>
      <c r="E40" s="216" t="s">
        <v>61</v>
      </c>
      <c r="F40" s="682"/>
      <c r="G40" s="682"/>
      <c r="H40" s="682"/>
      <c r="I40" s="265">
        <f>'1.2-Stand Binamuda'!M86</f>
        <v>0</v>
      </c>
      <c r="J40" s="35"/>
      <c r="K40" s="35"/>
      <c r="L40" s="217"/>
    </row>
    <row r="41" ht="14" spans="1:12">
      <c r="A41" s="5"/>
      <c r="C41" s="683"/>
      <c r="D41" s="35">
        <v>1.5</v>
      </c>
      <c r="E41" s="216" t="s">
        <v>62</v>
      </c>
      <c r="F41" s="682"/>
      <c r="G41" s="682"/>
      <c r="H41" s="682"/>
      <c r="I41" s="265">
        <f>'1.2-Stand Binamuda'!M97</f>
        <v>0</v>
      </c>
      <c r="J41" s="35"/>
      <c r="K41" s="35"/>
      <c r="L41" s="217"/>
    </row>
    <row r="42" ht="14" spans="1:12">
      <c r="A42" s="5"/>
      <c r="C42" s="684"/>
      <c r="D42" s="685" t="s">
        <v>63</v>
      </c>
      <c r="E42" s="686"/>
      <c r="F42" s="686"/>
      <c r="G42" s="686"/>
      <c r="H42" s="687"/>
      <c r="I42" s="703">
        <f>SUM(I37:I41)</f>
        <v>0</v>
      </c>
      <c r="J42" s="213">
        <v>0.35</v>
      </c>
      <c r="K42" s="213">
        <v>5</v>
      </c>
      <c r="L42" s="704"/>
    </row>
    <row r="43" ht="14" spans="1:12">
      <c r="A43" s="5"/>
      <c r="C43" s="688"/>
      <c r="D43" s="685" t="s">
        <v>64</v>
      </c>
      <c r="E43" s="686"/>
      <c r="F43" s="686"/>
      <c r="G43" s="686"/>
      <c r="H43" s="686"/>
      <c r="I43" s="705"/>
      <c r="J43" s="213">
        <f>SUM(I42*J42)</f>
        <v>0</v>
      </c>
      <c r="K43" s="706">
        <f>SUM(J43*K42)</f>
        <v>0</v>
      </c>
      <c r="L43" s="707" t="str">
        <f>IF($K$43&lt;=42,"CUKUP",IF($K$43&lt;=84,"BAIK",IF($K$43&lt;=126,"BAIK SEKALI",IF($K$43&lt;=168,"PARIPURNA","FALSE"))))</f>
        <v>CUKUP</v>
      </c>
    </row>
    <row r="44" ht="13.5" customHeight="1" spans="1:1">
      <c r="A44" s="5"/>
    </row>
    <row r="45" ht="13.5" customHeight="1" spans="1:12">
      <c r="A45" s="5"/>
      <c r="C45" s="689"/>
      <c r="D45" s="690"/>
      <c r="E45" s="690"/>
      <c r="F45" s="690"/>
      <c r="G45" s="690"/>
      <c r="H45" s="690"/>
      <c r="I45" s="690"/>
      <c r="J45" s="690"/>
      <c r="K45" s="690"/>
      <c r="L45" s="708"/>
    </row>
    <row r="46" ht="13.5" customHeight="1" spans="1:12">
      <c r="A46" s="5"/>
      <c r="C46" s="691"/>
      <c r="D46" s="692" t="s">
        <v>65</v>
      </c>
      <c r="E46" s="692"/>
      <c r="F46" s="596"/>
      <c r="G46" s="596"/>
      <c r="H46" s="596"/>
      <c r="I46" s="596"/>
      <c r="J46" s="596"/>
      <c r="K46" s="596"/>
      <c r="L46" s="709"/>
    </row>
    <row r="47" ht="13.5" customHeight="1" spans="1:12">
      <c r="A47" s="5"/>
      <c r="C47" s="691"/>
      <c r="D47" s="692" t="s">
        <v>66</v>
      </c>
      <c r="E47" s="692"/>
      <c r="F47" s="596"/>
      <c r="G47" s="596"/>
      <c r="H47" s="596"/>
      <c r="I47" s="596"/>
      <c r="J47" s="596"/>
      <c r="K47" s="596"/>
      <c r="L47" s="709"/>
    </row>
    <row r="48" ht="13.5" customHeight="1" spans="1:12">
      <c r="A48" s="5"/>
      <c r="C48" s="691"/>
      <c r="D48" s="693" t="s">
        <v>67</v>
      </c>
      <c r="E48" s="693"/>
      <c r="F48" s="693"/>
      <c r="G48" s="693"/>
      <c r="H48" s="693"/>
      <c r="I48" s="693"/>
      <c r="J48" s="693"/>
      <c r="K48" s="596"/>
      <c r="L48" s="709"/>
    </row>
    <row r="49" ht="13.5" customHeight="1" spans="1:12">
      <c r="A49" s="5"/>
      <c r="C49" s="691"/>
      <c r="D49" s="596"/>
      <c r="E49" s="596"/>
      <c r="F49" s="596"/>
      <c r="G49" s="596"/>
      <c r="H49" s="596"/>
      <c r="I49" s="596"/>
      <c r="J49" s="596"/>
      <c r="K49" s="596"/>
      <c r="L49" s="709"/>
    </row>
    <row r="50" ht="13.5" customHeight="1" spans="1:12">
      <c r="A50" s="5"/>
      <c r="C50" s="691"/>
      <c r="D50" s="596"/>
      <c r="E50" s="596"/>
      <c r="F50" s="596"/>
      <c r="G50" s="596"/>
      <c r="H50" s="596"/>
      <c r="I50" s="596"/>
      <c r="J50" s="596"/>
      <c r="K50" s="596"/>
      <c r="L50" s="709"/>
    </row>
    <row r="51" ht="13.5" customHeight="1" spans="1:12">
      <c r="A51" s="5"/>
      <c r="C51" s="691"/>
      <c r="D51" s="596"/>
      <c r="E51" s="596"/>
      <c r="F51" s="596"/>
      <c r="G51" s="596"/>
      <c r="H51" s="596"/>
      <c r="I51" s="596"/>
      <c r="J51" s="596"/>
      <c r="K51" s="596"/>
      <c r="L51" s="709"/>
    </row>
    <row r="52" ht="13.5" customHeight="1" spans="1:12">
      <c r="A52" s="5"/>
      <c r="C52" s="691"/>
      <c r="D52" s="596"/>
      <c r="E52" s="596"/>
      <c r="F52" s="596"/>
      <c r="G52" s="596"/>
      <c r="H52" s="596"/>
      <c r="I52" s="596"/>
      <c r="J52" s="596"/>
      <c r="K52" s="596"/>
      <c r="L52" s="709"/>
    </row>
    <row r="53" ht="13.5" customHeight="1" spans="1:12">
      <c r="A53" s="5"/>
      <c r="C53" s="691"/>
      <c r="D53" s="596"/>
      <c r="E53" s="596"/>
      <c r="F53" s="596"/>
      <c r="G53" s="596"/>
      <c r="H53" s="596"/>
      <c r="I53" s="596"/>
      <c r="J53" s="596"/>
      <c r="K53" s="596"/>
      <c r="L53" s="709"/>
    </row>
    <row r="54" ht="13.5" customHeight="1" spans="1:12">
      <c r="A54" s="5"/>
      <c r="C54" s="691"/>
      <c r="D54" s="596"/>
      <c r="E54" s="596"/>
      <c r="F54" s="596"/>
      <c r="G54" s="596"/>
      <c r="H54" s="596"/>
      <c r="I54" s="596"/>
      <c r="J54" s="596"/>
      <c r="K54" s="596"/>
      <c r="L54" s="709"/>
    </row>
    <row r="55" ht="13.5" customHeight="1" spans="1:12">
      <c r="A55" s="5"/>
      <c r="C55" s="691"/>
      <c r="D55" s="596"/>
      <c r="E55" s="596"/>
      <c r="F55" s="596"/>
      <c r="G55" s="596"/>
      <c r="H55" s="596"/>
      <c r="I55" s="596"/>
      <c r="J55" s="596"/>
      <c r="K55" s="596"/>
      <c r="L55" s="709"/>
    </row>
    <row r="56" ht="13.5" customHeight="1" spans="1:12">
      <c r="A56" s="5"/>
      <c r="C56" s="691"/>
      <c r="D56" s="596"/>
      <c r="E56" s="596"/>
      <c r="F56" s="596"/>
      <c r="G56" s="596"/>
      <c r="H56" s="596"/>
      <c r="I56" s="596"/>
      <c r="J56" s="596"/>
      <c r="K56" s="596"/>
      <c r="L56" s="709"/>
    </row>
    <row r="57" ht="13.5" customHeight="1" spans="1:12">
      <c r="A57" s="5"/>
      <c r="C57" s="691"/>
      <c r="D57" s="596"/>
      <c r="E57" s="596"/>
      <c r="F57" s="596"/>
      <c r="G57" s="596"/>
      <c r="H57" s="596"/>
      <c r="I57" s="596"/>
      <c r="J57" s="596"/>
      <c r="K57" s="596"/>
      <c r="L57" s="709"/>
    </row>
    <row r="58" ht="13.5" customHeight="1" spans="1:12">
      <c r="A58" s="5"/>
      <c r="C58" s="691"/>
      <c r="D58" s="596"/>
      <c r="E58" s="596"/>
      <c r="F58" s="596"/>
      <c r="G58" s="596"/>
      <c r="H58" s="596"/>
      <c r="I58" s="596"/>
      <c r="J58" s="596"/>
      <c r="K58" s="596"/>
      <c r="L58" s="709"/>
    </row>
    <row r="59" ht="13.5" customHeight="1" spans="1:12">
      <c r="A59" s="5"/>
      <c r="C59" s="691"/>
      <c r="D59" s="596"/>
      <c r="E59" s="596"/>
      <c r="F59" s="596"/>
      <c r="G59" s="596"/>
      <c r="H59" s="596"/>
      <c r="I59" s="596"/>
      <c r="J59" s="596"/>
      <c r="K59" s="596"/>
      <c r="L59" s="709"/>
    </row>
    <row r="60" ht="13.5" customHeight="1" spans="1:12">
      <c r="A60" s="5"/>
      <c r="C60" s="691"/>
      <c r="D60" s="596"/>
      <c r="E60" s="596"/>
      <c r="F60" s="596"/>
      <c r="G60" s="596"/>
      <c r="H60" s="596"/>
      <c r="I60" s="596"/>
      <c r="J60" s="596"/>
      <c r="K60" s="596"/>
      <c r="L60" s="709"/>
    </row>
    <row r="61" ht="13.5" customHeight="1" spans="1:12">
      <c r="A61" s="5"/>
      <c r="C61" s="691"/>
      <c r="D61" s="596"/>
      <c r="E61" s="596"/>
      <c r="F61" s="596"/>
      <c r="G61" s="596"/>
      <c r="H61" s="596"/>
      <c r="I61" s="596"/>
      <c r="J61" s="596"/>
      <c r="K61" s="596"/>
      <c r="L61" s="709"/>
    </row>
    <row r="62" ht="13.5" customHeight="1" spans="1:12">
      <c r="A62" s="5"/>
      <c r="C62" s="691"/>
      <c r="D62" s="596"/>
      <c r="E62" s="596"/>
      <c r="F62" s="596"/>
      <c r="G62" s="596"/>
      <c r="H62" s="596"/>
      <c r="I62" s="596"/>
      <c r="J62" s="596"/>
      <c r="K62" s="596"/>
      <c r="L62" s="709"/>
    </row>
    <row r="63" ht="13.5" customHeight="1" spans="1:12">
      <c r="A63" s="5"/>
      <c r="C63" s="691"/>
      <c r="D63" s="596"/>
      <c r="E63" s="596"/>
      <c r="F63" s="596"/>
      <c r="G63" s="596"/>
      <c r="H63" s="596"/>
      <c r="I63" s="596"/>
      <c r="J63" s="596"/>
      <c r="K63" s="596"/>
      <c r="L63" s="709"/>
    </row>
    <row r="64" ht="13.5" customHeight="1" spans="1:12">
      <c r="A64" s="5"/>
      <c r="C64" s="691"/>
      <c r="D64" s="596"/>
      <c r="E64" s="596"/>
      <c r="F64" s="596"/>
      <c r="G64" s="596"/>
      <c r="H64" s="596"/>
      <c r="I64" s="596"/>
      <c r="J64" s="596"/>
      <c r="K64" s="596"/>
      <c r="L64" s="709"/>
    </row>
    <row r="65" ht="13.5" customHeight="1" spans="1:12">
      <c r="A65" s="5"/>
      <c r="C65" s="691"/>
      <c r="D65" s="596"/>
      <c r="E65" s="596"/>
      <c r="F65" s="596"/>
      <c r="G65" s="596"/>
      <c r="H65" s="596"/>
      <c r="I65" s="596"/>
      <c r="J65" s="596"/>
      <c r="K65" s="596"/>
      <c r="L65" s="709"/>
    </row>
    <row r="66" ht="13.5" customHeight="1" spans="1:12">
      <c r="A66" s="5"/>
      <c r="C66" s="691"/>
      <c r="D66" s="596"/>
      <c r="E66" s="596"/>
      <c r="F66" s="596"/>
      <c r="G66" s="596"/>
      <c r="H66" s="596"/>
      <c r="I66" s="596"/>
      <c r="J66" s="596"/>
      <c r="K66" s="596"/>
      <c r="L66" s="709"/>
    </row>
    <row r="67" ht="13.5" customHeight="1" spans="1:12">
      <c r="A67" s="5"/>
      <c r="C67" s="691"/>
      <c r="D67" s="596"/>
      <c r="E67" s="596"/>
      <c r="F67" s="596"/>
      <c r="G67" s="596"/>
      <c r="H67" s="596"/>
      <c r="I67" s="596"/>
      <c r="J67" s="596"/>
      <c r="K67" s="596"/>
      <c r="L67" s="709"/>
    </row>
    <row r="68" ht="13.5" customHeight="1" spans="1:12">
      <c r="A68" s="5"/>
      <c r="C68" s="691"/>
      <c r="D68" s="596"/>
      <c r="E68" s="596"/>
      <c r="F68" s="596"/>
      <c r="G68" s="596"/>
      <c r="H68" s="596"/>
      <c r="I68" s="596"/>
      <c r="J68" s="596"/>
      <c r="K68" s="596"/>
      <c r="L68" s="709"/>
    </row>
    <row r="69" ht="13.5" customHeight="1" spans="1:12">
      <c r="A69" s="5"/>
      <c r="C69" s="691"/>
      <c r="D69" s="596"/>
      <c r="E69" s="596"/>
      <c r="F69" s="596"/>
      <c r="G69" s="596"/>
      <c r="H69" s="596"/>
      <c r="I69" s="596"/>
      <c r="J69" s="596"/>
      <c r="K69" s="596"/>
      <c r="L69" s="709"/>
    </row>
    <row r="70" ht="13.5" customHeight="1" spans="1:12">
      <c r="A70" s="5"/>
      <c r="C70" s="691"/>
      <c r="D70" s="596"/>
      <c r="E70" s="596"/>
      <c r="F70" s="596"/>
      <c r="G70" s="596"/>
      <c r="H70" s="596"/>
      <c r="I70" s="596"/>
      <c r="J70" s="596"/>
      <c r="K70" s="596"/>
      <c r="L70" s="709"/>
    </row>
    <row r="71" ht="13.5" customHeight="1" spans="1:12">
      <c r="A71" s="5"/>
      <c r="C71" s="691"/>
      <c r="D71" s="596"/>
      <c r="E71" s="596"/>
      <c r="F71" s="596"/>
      <c r="G71" s="596"/>
      <c r="H71" s="596"/>
      <c r="I71" s="596"/>
      <c r="J71" s="596"/>
      <c r="K71" s="596"/>
      <c r="L71" s="709"/>
    </row>
    <row r="72" ht="13.5" customHeight="1" spans="1:12">
      <c r="A72" s="5"/>
      <c r="C72" s="691"/>
      <c r="D72" s="596"/>
      <c r="E72" s="596"/>
      <c r="F72" s="596"/>
      <c r="G72" s="596"/>
      <c r="H72" s="596"/>
      <c r="I72" s="596"/>
      <c r="J72" s="596"/>
      <c r="K72" s="596"/>
      <c r="L72" s="709"/>
    </row>
    <row r="73" ht="13.5" customHeight="1" spans="1:12">
      <c r="A73" s="5"/>
      <c r="C73" s="691"/>
      <c r="D73" s="596"/>
      <c r="E73" s="596"/>
      <c r="F73" s="596"/>
      <c r="G73" s="596"/>
      <c r="H73" s="596"/>
      <c r="I73" s="596"/>
      <c r="J73" s="596"/>
      <c r="K73" s="596"/>
      <c r="L73" s="709"/>
    </row>
    <row r="74" ht="13.5" customHeight="1" spans="1:12">
      <c r="A74" s="5"/>
      <c r="C74" s="691"/>
      <c r="D74" s="596"/>
      <c r="E74" s="596"/>
      <c r="F74" s="596"/>
      <c r="G74" s="596"/>
      <c r="H74" s="596"/>
      <c r="I74" s="596"/>
      <c r="J74" s="596"/>
      <c r="K74" s="596"/>
      <c r="L74" s="709"/>
    </row>
    <row r="75" ht="13.5" customHeight="1" spans="1:12">
      <c r="A75" s="5"/>
      <c r="C75" s="691"/>
      <c r="D75" s="596"/>
      <c r="E75" s="596"/>
      <c r="F75" s="596"/>
      <c r="G75" s="596"/>
      <c r="H75" s="596"/>
      <c r="I75" s="596"/>
      <c r="J75" s="596"/>
      <c r="K75" s="596"/>
      <c r="L75" s="709"/>
    </row>
    <row r="76" ht="13.5" customHeight="1" spans="1:12">
      <c r="A76" s="5"/>
      <c r="C76" s="691"/>
      <c r="D76" s="596"/>
      <c r="E76" s="596"/>
      <c r="F76" s="596"/>
      <c r="G76" s="596"/>
      <c r="H76" s="596"/>
      <c r="I76" s="596"/>
      <c r="J76" s="596"/>
      <c r="K76" s="596"/>
      <c r="L76" s="709"/>
    </row>
    <row r="77" ht="13.5" customHeight="1" spans="1:12">
      <c r="A77" s="5"/>
      <c r="C77" s="691"/>
      <c r="D77" s="596"/>
      <c r="E77" s="596"/>
      <c r="F77" s="596"/>
      <c r="G77" s="596"/>
      <c r="H77" s="596"/>
      <c r="I77" s="596"/>
      <c r="J77" s="596"/>
      <c r="K77" s="596"/>
      <c r="L77" s="709"/>
    </row>
    <row r="78" ht="13.5" customHeight="1" spans="1:12">
      <c r="A78" s="5"/>
      <c r="C78" s="691"/>
      <c r="D78" s="596"/>
      <c r="E78" s="596"/>
      <c r="F78" s="596"/>
      <c r="G78" s="596"/>
      <c r="H78" s="596"/>
      <c r="I78" s="596"/>
      <c r="J78" s="596"/>
      <c r="K78" s="596"/>
      <c r="L78" s="709"/>
    </row>
    <row r="79" ht="13.5" customHeight="1" spans="1:12">
      <c r="A79" s="5"/>
      <c r="C79" s="691"/>
      <c r="D79" s="596"/>
      <c r="E79" s="596"/>
      <c r="F79" s="596"/>
      <c r="G79" s="596"/>
      <c r="H79" s="596"/>
      <c r="I79" s="596"/>
      <c r="J79" s="596"/>
      <c r="K79" s="596"/>
      <c r="L79" s="709"/>
    </row>
    <row r="80" ht="13.5" customHeight="1" spans="1:12">
      <c r="A80" s="5"/>
      <c r="C80" s="710"/>
      <c r="D80" s="179"/>
      <c r="E80" s="179"/>
      <c r="F80" s="179"/>
      <c r="G80" s="179"/>
      <c r="H80" s="179"/>
      <c r="I80" s="179"/>
      <c r="J80" s="179"/>
      <c r="K80" s="179"/>
      <c r="L80" s="722"/>
    </row>
    <row r="81" ht="13.5" customHeight="1" spans="1:9">
      <c r="A81" s="5"/>
      <c r="I81" s="723"/>
    </row>
    <row r="82" ht="13.5" customHeight="1" spans="1:1">
      <c r="A82" s="5"/>
    </row>
    <row r="83" ht="13.5" customHeight="1" spans="1:1">
      <c r="A83" s="5"/>
    </row>
    <row r="84" ht="13.5" customHeight="1" spans="1:1">
      <c r="A84" s="5"/>
    </row>
    <row r="85" ht="38.5" customHeight="1" spans="1:12">
      <c r="A85" s="5"/>
      <c r="C85" s="205" t="s">
        <v>10</v>
      </c>
      <c r="D85" s="207" t="s">
        <v>53</v>
      </c>
      <c r="E85" s="711"/>
      <c r="F85" s="711"/>
      <c r="G85" s="711"/>
      <c r="H85" s="268"/>
      <c r="I85" s="214" t="s">
        <v>54</v>
      </c>
      <c r="J85" s="206" t="s">
        <v>55</v>
      </c>
      <c r="K85" s="206" t="s">
        <v>56</v>
      </c>
      <c r="L85" s="206" t="s">
        <v>29</v>
      </c>
    </row>
    <row r="86" ht="14" spans="1:12">
      <c r="A86" s="5"/>
      <c r="C86" s="228">
        <v>2</v>
      </c>
      <c r="D86" s="680" t="s">
        <v>68</v>
      </c>
      <c r="E86" s="681"/>
      <c r="F86" s="681"/>
      <c r="G86" s="681"/>
      <c r="H86" s="681"/>
      <c r="I86" s="681"/>
      <c r="J86" s="681"/>
      <c r="K86" s="681"/>
      <c r="L86" s="701"/>
    </row>
    <row r="87" ht="14" spans="1:12">
      <c r="A87" s="5"/>
      <c r="C87" s="232"/>
      <c r="D87" s="35" t="s">
        <v>69</v>
      </c>
      <c r="E87" s="323" t="s">
        <v>70</v>
      </c>
      <c r="F87" s="230"/>
      <c r="G87" s="230"/>
      <c r="H87" s="712"/>
      <c r="I87" s="724" t="str">
        <f>'2.2-Stand Binawasa'!J20</f>
        <v/>
      </c>
      <c r="J87" s="233"/>
      <c r="K87" s="217"/>
      <c r="L87" s="217"/>
    </row>
    <row r="88" ht="14" spans="1:12">
      <c r="A88" s="5"/>
      <c r="C88" s="320"/>
      <c r="D88" s="35">
        <v>2.2</v>
      </c>
      <c r="E88" s="323" t="s">
        <v>71</v>
      </c>
      <c r="F88" s="230"/>
      <c r="G88" s="230"/>
      <c r="H88" s="712"/>
      <c r="I88" s="724">
        <f>'2.2-Stand Binawasa'!M63</f>
        <v>0</v>
      </c>
      <c r="J88" s="233"/>
      <c r="K88" s="217"/>
      <c r="L88" s="217"/>
    </row>
    <row r="89" ht="26.5" customHeight="1" spans="1:12">
      <c r="A89" s="5"/>
      <c r="C89" s="320"/>
      <c r="D89" s="35" t="s">
        <v>72</v>
      </c>
      <c r="E89" s="323" t="s">
        <v>73</v>
      </c>
      <c r="F89" s="230"/>
      <c r="G89" s="230"/>
      <c r="H89" s="712"/>
      <c r="I89" s="724">
        <f>'2.2-Stand Binawasa'!M79</f>
        <v>0</v>
      </c>
      <c r="J89" s="233"/>
      <c r="K89" s="217"/>
      <c r="L89" s="217"/>
    </row>
    <row r="90" ht="14" spans="1:12">
      <c r="A90" s="5"/>
      <c r="C90" s="320"/>
      <c r="D90" s="35" t="s">
        <v>74</v>
      </c>
      <c r="E90" s="323" t="s">
        <v>61</v>
      </c>
      <c r="F90" s="230"/>
      <c r="G90" s="230"/>
      <c r="H90" s="712"/>
      <c r="I90" s="724">
        <f>'2.2-Stand Binawasa'!M91</f>
        <v>0</v>
      </c>
      <c r="J90" s="233"/>
      <c r="K90" s="217"/>
      <c r="L90" s="217"/>
    </row>
    <row r="91" ht="14" spans="1:12">
      <c r="A91" s="5"/>
      <c r="C91" s="320"/>
      <c r="D91" s="35" t="s">
        <v>75</v>
      </c>
      <c r="E91" s="323" t="s">
        <v>76</v>
      </c>
      <c r="F91" s="230"/>
      <c r="G91" s="230"/>
      <c r="H91" s="712"/>
      <c r="I91" s="724">
        <f>'2.2-Stand Binawasa'!M110</f>
        <v>0</v>
      </c>
      <c r="J91" s="233"/>
      <c r="K91" s="217"/>
      <c r="L91" s="217"/>
    </row>
    <row r="92" ht="13.5" customHeight="1" spans="1:12">
      <c r="A92" s="5"/>
      <c r="C92" s="320"/>
      <c r="D92" s="685" t="s">
        <v>63</v>
      </c>
      <c r="E92" s="686"/>
      <c r="F92" s="686"/>
      <c r="G92" s="686"/>
      <c r="H92" s="705"/>
      <c r="I92" s="703">
        <f>SUM(I87:I91)</f>
        <v>0</v>
      </c>
      <c r="J92" s="207">
        <v>0.35</v>
      </c>
      <c r="K92" s="213">
        <v>5</v>
      </c>
      <c r="L92" s="725"/>
    </row>
    <row r="93" ht="13.5" customHeight="1" spans="1:12">
      <c r="A93" s="5"/>
      <c r="C93" s="713"/>
      <c r="D93" s="685" t="s">
        <v>64</v>
      </c>
      <c r="E93" s="686"/>
      <c r="F93" s="686"/>
      <c r="G93" s="686"/>
      <c r="H93" s="686"/>
      <c r="I93" s="705"/>
      <c r="J93" s="207">
        <f>SUM(I92*J92)</f>
        <v>0</v>
      </c>
      <c r="K93" s="706">
        <f>SUM(J93*K92)</f>
        <v>0</v>
      </c>
      <c r="L93" s="726" t="str">
        <f>IF($K$93&lt;=42,"CUKUP",IF($K$93&lt;=84,"BAIK",IF($K$93&lt;=126,"BAIK SEKALI",IF($K$93&lt;=168,"PARIPURNA","FALSE"))))</f>
        <v>CUKUP</v>
      </c>
    </row>
    <row r="94" ht="13.5" customHeight="1" spans="1:8">
      <c r="A94" s="5"/>
      <c r="D94" s="191"/>
      <c r="E94" s="714"/>
      <c r="F94" s="191"/>
      <c r="G94" s="191"/>
      <c r="H94" s="191"/>
    </row>
    <row r="95" ht="13.5" customHeight="1" spans="1:12">
      <c r="A95" s="5"/>
      <c r="C95" s="689"/>
      <c r="D95" s="715"/>
      <c r="E95" s="716"/>
      <c r="F95" s="715"/>
      <c r="G95" s="715"/>
      <c r="H95" s="715"/>
      <c r="I95" s="690"/>
      <c r="J95" s="690"/>
      <c r="K95" s="690"/>
      <c r="L95" s="708"/>
    </row>
    <row r="96" ht="13.5" customHeight="1" spans="1:12">
      <c r="A96" s="5"/>
      <c r="C96" s="691"/>
      <c r="D96" s="717" t="s">
        <v>65</v>
      </c>
      <c r="E96" s="717"/>
      <c r="F96" s="718"/>
      <c r="G96" s="718"/>
      <c r="H96" s="718"/>
      <c r="I96" s="721"/>
      <c r="J96" s="721"/>
      <c r="K96" s="721"/>
      <c r="L96" s="709"/>
    </row>
    <row r="97" ht="13.5" customHeight="1" spans="1:12">
      <c r="A97" s="5"/>
      <c r="C97" s="691"/>
      <c r="D97" s="717" t="s">
        <v>66</v>
      </c>
      <c r="E97" s="717"/>
      <c r="F97" s="718"/>
      <c r="G97" s="718"/>
      <c r="H97" s="718"/>
      <c r="I97" s="721"/>
      <c r="J97" s="721"/>
      <c r="K97" s="721"/>
      <c r="L97" s="709"/>
    </row>
    <row r="98" ht="13.5" customHeight="1" spans="1:12">
      <c r="A98" s="5"/>
      <c r="C98" s="691"/>
      <c r="D98" s="719" t="s">
        <v>77</v>
      </c>
      <c r="E98" s="719"/>
      <c r="F98" s="719"/>
      <c r="G98" s="719"/>
      <c r="H98" s="719"/>
      <c r="I98" s="719"/>
      <c r="J98" s="719"/>
      <c r="K98" s="721"/>
      <c r="L98" s="709"/>
    </row>
    <row r="99" ht="13.5" customHeight="1" spans="1:12">
      <c r="A99" s="5"/>
      <c r="C99" s="691"/>
      <c r="D99" s="718"/>
      <c r="E99" s="720"/>
      <c r="F99" s="718"/>
      <c r="G99" s="718"/>
      <c r="H99" s="718"/>
      <c r="I99" s="721"/>
      <c r="J99" s="721"/>
      <c r="K99" s="721"/>
      <c r="L99" s="709"/>
    </row>
    <row r="100" ht="13.5" customHeight="1" spans="1:12">
      <c r="A100" s="5"/>
      <c r="C100" s="691"/>
      <c r="D100" s="718"/>
      <c r="E100" s="720"/>
      <c r="F100" s="718"/>
      <c r="G100" s="718"/>
      <c r="H100" s="718"/>
      <c r="I100" s="721"/>
      <c r="J100" s="721"/>
      <c r="K100" s="721"/>
      <c r="L100" s="709"/>
    </row>
    <row r="101" ht="13.5" customHeight="1" spans="1:12">
      <c r="A101" s="5"/>
      <c r="C101" s="691"/>
      <c r="D101" s="718"/>
      <c r="E101" s="720"/>
      <c r="F101" s="718"/>
      <c r="G101" s="718"/>
      <c r="H101" s="718"/>
      <c r="I101" s="721"/>
      <c r="J101" s="721"/>
      <c r="K101" s="721"/>
      <c r="L101" s="709"/>
    </row>
    <row r="102" ht="13.5" customHeight="1" spans="1:12">
      <c r="A102" s="5"/>
      <c r="C102" s="691"/>
      <c r="D102" s="718"/>
      <c r="E102" s="720"/>
      <c r="F102" s="718"/>
      <c r="G102" s="718"/>
      <c r="H102" s="718"/>
      <c r="I102" s="721"/>
      <c r="J102" s="721"/>
      <c r="K102" s="721"/>
      <c r="L102" s="709"/>
    </row>
    <row r="103" ht="13.5" customHeight="1" spans="1:12">
      <c r="A103" s="5"/>
      <c r="C103" s="691"/>
      <c r="D103" s="718"/>
      <c r="E103" s="720"/>
      <c r="F103" s="718"/>
      <c r="G103" s="718"/>
      <c r="H103" s="718"/>
      <c r="I103" s="721"/>
      <c r="J103" s="721"/>
      <c r="K103" s="721"/>
      <c r="L103" s="709"/>
    </row>
    <row r="104" ht="13.5" customHeight="1" spans="1:12">
      <c r="A104" s="5"/>
      <c r="C104" s="691"/>
      <c r="D104" s="718"/>
      <c r="E104" s="720"/>
      <c r="F104" s="718"/>
      <c r="G104" s="718"/>
      <c r="H104" s="718"/>
      <c r="I104" s="721"/>
      <c r="J104" s="721"/>
      <c r="K104" s="721"/>
      <c r="L104" s="709"/>
    </row>
    <row r="105" ht="13.5" customHeight="1" spans="1:12">
      <c r="A105" s="5"/>
      <c r="C105" s="691"/>
      <c r="D105" s="718"/>
      <c r="E105" s="720"/>
      <c r="F105" s="718"/>
      <c r="G105" s="718"/>
      <c r="H105" s="718"/>
      <c r="I105" s="721"/>
      <c r="J105" s="721"/>
      <c r="K105" s="721"/>
      <c r="L105" s="709"/>
    </row>
    <row r="106" ht="13.5" customHeight="1" spans="1:12">
      <c r="A106" s="5"/>
      <c r="C106" s="691"/>
      <c r="D106" s="718"/>
      <c r="E106" s="720"/>
      <c r="F106" s="718"/>
      <c r="G106" s="718"/>
      <c r="H106" s="718"/>
      <c r="I106" s="721"/>
      <c r="J106" s="721"/>
      <c r="K106" s="721"/>
      <c r="L106" s="709"/>
    </row>
    <row r="107" ht="13.5" customHeight="1" spans="1:12">
      <c r="A107" s="5"/>
      <c r="C107" s="691"/>
      <c r="D107" s="718"/>
      <c r="E107" s="720"/>
      <c r="F107" s="718"/>
      <c r="G107" s="718"/>
      <c r="H107" s="718"/>
      <c r="I107" s="721"/>
      <c r="J107" s="721"/>
      <c r="K107" s="721"/>
      <c r="L107" s="709"/>
    </row>
    <row r="108" ht="13.5" customHeight="1" spans="1:12">
      <c r="A108" s="5"/>
      <c r="C108" s="691"/>
      <c r="D108" s="718"/>
      <c r="E108" s="720"/>
      <c r="F108" s="718"/>
      <c r="G108" s="718"/>
      <c r="H108" s="718"/>
      <c r="I108" s="721"/>
      <c r="J108" s="721"/>
      <c r="K108" s="721"/>
      <c r="L108" s="709"/>
    </row>
    <row r="109" ht="13.5" customHeight="1" spans="1:12">
      <c r="A109" s="5"/>
      <c r="C109" s="691"/>
      <c r="D109" s="718"/>
      <c r="E109" s="720"/>
      <c r="F109" s="718"/>
      <c r="G109" s="718"/>
      <c r="H109" s="718"/>
      <c r="I109" s="721"/>
      <c r="J109" s="721"/>
      <c r="K109" s="721"/>
      <c r="L109" s="709"/>
    </row>
    <row r="110" ht="13.5" customHeight="1" spans="1:12">
      <c r="A110" s="5"/>
      <c r="C110" s="691"/>
      <c r="D110" s="718"/>
      <c r="E110" s="720"/>
      <c r="F110" s="718"/>
      <c r="G110" s="718"/>
      <c r="H110" s="718"/>
      <c r="I110" s="721"/>
      <c r="J110" s="721"/>
      <c r="K110" s="721"/>
      <c r="L110" s="709"/>
    </row>
    <row r="111" ht="13.5" customHeight="1" spans="1:12">
      <c r="A111" s="5"/>
      <c r="C111" s="691"/>
      <c r="D111" s="718"/>
      <c r="E111" s="720"/>
      <c r="F111" s="718"/>
      <c r="G111" s="718"/>
      <c r="H111" s="718"/>
      <c r="I111" s="721"/>
      <c r="J111" s="721"/>
      <c r="K111" s="721"/>
      <c r="L111" s="709"/>
    </row>
    <row r="112" ht="13.5" customHeight="1" spans="1:12">
      <c r="A112" s="5"/>
      <c r="C112" s="691"/>
      <c r="D112" s="718"/>
      <c r="E112" s="720"/>
      <c r="F112" s="718"/>
      <c r="G112" s="718"/>
      <c r="H112" s="718"/>
      <c r="I112" s="721"/>
      <c r="J112" s="721"/>
      <c r="K112" s="721"/>
      <c r="L112" s="709"/>
    </row>
    <row r="113" ht="13.5" customHeight="1" spans="1:12">
      <c r="A113" s="5"/>
      <c r="C113" s="691"/>
      <c r="D113" s="718"/>
      <c r="E113" s="720"/>
      <c r="F113" s="718"/>
      <c r="G113" s="718"/>
      <c r="H113" s="718"/>
      <c r="I113" s="721"/>
      <c r="J113" s="721"/>
      <c r="K113" s="721"/>
      <c r="L113" s="709"/>
    </row>
    <row r="114" ht="13.5" customHeight="1" spans="1:12">
      <c r="A114" s="5"/>
      <c r="C114" s="691"/>
      <c r="D114" s="718"/>
      <c r="E114" s="720"/>
      <c r="F114" s="718"/>
      <c r="G114" s="718"/>
      <c r="H114" s="718"/>
      <c r="I114" s="721"/>
      <c r="J114" s="721"/>
      <c r="K114" s="721"/>
      <c r="L114" s="709"/>
    </row>
    <row r="115" ht="13.5" customHeight="1" spans="1:12">
      <c r="A115" s="5"/>
      <c r="C115" s="691"/>
      <c r="D115" s="718"/>
      <c r="E115" s="720"/>
      <c r="F115" s="718"/>
      <c r="G115" s="718"/>
      <c r="H115" s="718"/>
      <c r="I115" s="721"/>
      <c r="J115" s="721"/>
      <c r="K115" s="721"/>
      <c r="L115" s="709"/>
    </row>
    <row r="116" ht="13.5" customHeight="1" spans="1:12">
      <c r="A116" s="5"/>
      <c r="C116" s="691"/>
      <c r="D116" s="721"/>
      <c r="E116" s="721"/>
      <c r="F116" s="721"/>
      <c r="G116" s="721"/>
      <c r="H116" s="721"/>
      <c r="I116" s="721"/>
      <c r="J116" s="721"/>
      <c r="K116" s="721"/>
      <c r="L116" s="709"/>
    </row>
    <row r="117" ht="13.5" customHeight="1" spans="1:12">
      <c r="A117" s="5"/>
      <c r="C117" s="691"/>
      <c r="D117" s="721"/>
      <c r="E117" s="721"/>
      <c r="F117" s="721"/>
      <c r="G117" s="721"/>
      <c r="H117" s="721"/>
      <c r="I117" s="721"/>
      <c r="J117" s="721"/>
      <c r="K117" s="721"/>
      <c r="L117" s="709"/>
    </row>
    <row r="118" ht="13.5" customHeight="1" spans="1:12">
      <c r="A118" s="5"/>
      <c r="C118" s="691"/>
      <c r="D118" s="721"/>
      <c r="E118" s="721"/>
      <c r="F118" s="721"/>
      <c r="G118" s="721"/>
      <c r="H118" s="721"/>
      <c r="I118" s="721"/>
      <c r="J118" s="721"/>
      <c r="K118" s="721"/>
      <c r="L118" s="709"/>
    </row>
    <row r="119" ht="13.5" customHeight="1" spans="1:12">
      <c r="A119" s="5"/>
      <c r="C119" s="691"/>
      <c r="D119" s="721"/>
      <c r="E119" s="721"/>
      <c r="F119" s="721"/>
      <c r="G119" s="721"/>
      <c r="H119" s="721"/>
      <c r="I119" s="721"/>
      <c r="J119" s="721"/>
      <c r="K119" s="721"/>
      <c r="L119" s="709"/>
    </row>
    <row r="120" ht="13.5" customHeight="1" spans="1:12">
      <c r="A120" s="5"/>
      <c r="C120" s="691"/>
      <c r="D120" s="721"/>
      <c r="E120" s="721"/>
      <c r="F120" s="721"/>
      <c r="G120" s="721"/>
      <c r="H120" s="721"/>
      <c r="I120" s="721"/>
      <c r="J120" s="721"/>
      <c r="K120" s="721"/>
      <c r="L120" s="709"/>
    </row>
    <row r="121" ht="13.5" customHeight="1" spans="1:12">
      <c r="A121" s="5"/>
      <c r="C121" s="691"/>
      <c r="D121" s="718"/>
      <c r="E121" s="720"/>
      <c r="F121" s="718"/>
      <c r="G121" s="718"/>
      <c r="H121" s="718"/>
      <c r="I121" s="721"/>
      <c r="J121" s="721"/>
      <c r="K121" s="721"/>
      <c r="L121" s="709"/>
    </row>
    <row r="122" ht="13.5" customHeight="1" spans="1:12">
      <c r="A122" s="5"/>
      <c r="C122" s="691"/>
      <c r="D122" s="718"/>
      <c r="E122" s="720"/>
      <c r="F122" s="718"/>
      <c r="G122" s="718"/>
      <c r="H122" s="718"/>
      <c r="I122" s="721"/>
      <c r="J122" s="721"/>
      <c r="K122" s="721"/>
      <c r="L122" s="709"/>
    </row>
    <row r="123" ht="13.5" customHeight="1" spans="1:12">
      <c r="A123" s="5"/>
      <c r="C123" s="691"/>
      <c r="D123" s="718"/>
      <c r="E123" s="720"/>
      <c r="F123" s="718"/>
      <c r="G123" s="718"/>
      <c r="H123" s="718"/>
      <c r="I123" s="721"/>
      <c r="J123" s="721"/>
      <c r="K123" s="721"/>
      <c r="L123" s="709"/>
    </row>
    <row r="124" ht="13.5" customHeight="1" spans="1:12">
      <c r="A124" s="5"/>
      <c r="C124" s="691"/>
      <c r="D124" s="718"/>
      <c r="E124" s="720"/>
      <c r="F124" s="718"/>
      <c r="G124" s="718"/>
      <c r="H124" s="718"/>
      <c r="I124" s="721"/>
      <c r="J124" s="721"/>
      <c r="K124" s="721"/>
      <c r="L124" s="709"/>
    </row>
    <row r="125" ht="13.5" customHeight="1" spans="1:12">
      <c r="A125" s="5"/>
      <c r="C125" s="691"/>
      <c r="D125" s="718"/>
      <c r="E125" s="720"/>
      <c r="F125" s="718"/>
      <c r="G125" s="718"/>
      <c r="H125" s="718"/>
      <c r="I125" s="721"/>
      <c r="J125" s="721"/>
      <c r="K125" s="721"/>
      <c r="L125" s="709"/>
    </row>
    <row r="126" ht="13.5" customHeight="1" spans="1:12">
      <c r="A126" s="5"/>
      <c r="C126" s="691"/>
      <c r="D126" s="718"/>
      <c r="E126" s="720"/>
      <c r="F126" s="718"/>
      <c r="G126" s="718"/>
      <c r="H126" s="718"/>
      <c r="I126" s="721"/>
      <c r="J126" s="721"/>
      <c r="K126" s="721"/>
      <c r="L126" s="709"/>
    </row>
    <row r="127" ht="13.5" customHeight="1" spans="1:12">
      <c r="A127" s="5"/>
      <c r="C127" s="691"/>
      <c r="D127" s="718"/>
      <c r="E127" s="720"/>
      <c r="F127" s="718"/>
      <c r="G127" s="718"/>
      <c r="H127" s="718"/>
      <c r="I127" s="721"/>
      <c r="J127" s="721"/>
      <c r="K127" s="721"/>
      <c r="L127" s="709"/>
    </row>
    <row r="128" ht="13.5" customHeight="1" spans="1:12">
      <c r="A128" s="5"/>
      <c r="C128" s="691"/>
      <c r="D128" s="718"/>
      <c r="E128" s="720"/>
      <c r="F128" s="718"/>
      <c r="G128" s="718"/>
      <c r="H128" s="718"/>
      <c r="I128" s="721"/>
      <c r="J128" s="721"/>
      <c r="K128" s="721"/>
      <c r="L128" s="709"/>
    </row>
    <row r="129" ht="13.5" customHeight="1" spans="1:12">
      <c r="A129" s="5"/>
      <c r="C129" s="691"/>
      <c r="D129" s="718"/>
      <c r="E129" s="720"/>
      <c r="F129" s="718"/>
      <c r="G129" s="718"/>
      <c r="H129" s="718"/>
      <c r="I129" s="721"/>
      <c r="J129" s="721"/>
      <c r="K129" s="721"/>
      <c r="L129" s="709"/>
    </row>
    <row r="130" ht="13.5" customHeight="1" spans="1:12">
      <c r="A130" s="5"/>
      <c r="C130" s="710"/>
      <c r="D130" s="727"/>
      <c r="E130" s="728"/>
      <c r="F130" s="727"/>
      <c r="G130" s="727"/>
      <c r="H130" s="727"/>
      <c r="I130" s="179"/>
      <c r="J130" s="179"/>
      <c r="K130" s="179"/>
      <c r="L130" s="722"/>
    </row>
    <row r="131" ht="13.5" customHeight="1" spans="1:9">
      <c r="A131" s="5"/>
      <c r="I131" s="723"/>
    </row>
    <row r="132" ht="13.5" customHeight="1" spans="1:1">
      <c r="A132" s="5"/>
    </row>
    <row r="133" ht="13.5" customHeight="1" spans="1:1">
      <c r="A133" s="5"/>
    </row>
    <row r="134" ht="47.25" customHeight="1" spans="1:12">
      <c r="A134" s="5"/>
      <c r="C134" s="205" t="s">
        <v>10</v>
      </c>
      <c r="D134" s="207" t="s">
        <v>53</v>
      </c>
      <c r="E134" s="729"/>
      <c r="F134" s="729"/>
      <c r="G134" s="729"/>
      <c r="H134" s="730"/>
      <c r="I134" s="214" t="s">
        <v>54</v>
      </c>
      <c r="J134" s="206" t="s">
        <v>55</v>
      </c>
      <c r="K134" s="206" t="s">
        <v>56</v>
      </c>
      <c r="L134" s="206" t="s">
        <v>29</v>
      </c>
    </row>
    <row r="135" ht="13.5" customHeight="1" spans="1:13">
      <c r="A135" s="5"/>
      <c r="C135" s="228">
        <v>3</v>
      </c>
      <c r="D135" s="731" t="s">
        <v>78</v>
      </c>
      <c r="E135" s="732"/>
      <c r="F135" s="732"/>
      <c r="G135" s="732"/>
      <c r="H135" s="732"/>
      <c r="I135" s="732"/>
      <c r="J135" s="732"/>
      <c r="K135" s="732"/>
      <c r="L135" s="743"/>
      <c r="M135" s="678"/>
    </row>
    <row r="136" ht="26.5" customHeight="1" spans="1:12">
      <c r="A136" s="5"/>
      <c r="C136" s="231"/>
      <c r="D136" s="35" t="s">
        <v>79</v>
      </c>
      <c r="E136" s="323" t="s">
        <v>80</v>
      </c>
      <c r="F136" s="230"/>
      <c r="G136" s="230"/>
      <c r="H136" s="712"/>
      <c r="I136" s="724">
        <f>'3.2-Standar Sarpras'!M25</f>
        <v>0</v>
      </c>
      <c r="J136" s="233"/>
      <c r="K136" s="35"/>
      <c r="L136" s="35"/>
    </row>
    <row r="137" ht="26.5" customHeight="1" spans="1:12">
      <c r="A137" s="5"/>
      <c r="C137" s="733"/>
      <c r="D137" s="35" t="s">
        <v>81</v>
      </c>
      <c r="E137" s="323" t="s">
        <v>82</v>
      </c>
      <c r="F137" s="230"/>
      <c r="G137" s="230"/>
      <c r="H137" s="712"/>
      <c r="I137" s="724">
        <f>'3.2-Standar Sarpras'!M36</f>
        <v>0</v>
      </c>
      <c r="J137" s="233"/>
      <c r="K137" s="35"/>
      <c r="L137" s="35"/>
    </row>
    <row r="138" ht="26.5" customHeight="1" spans="1:12">
      <c r="A138" s="5"/>
      <c r="C138" s="733"/>
      <c r="D138" s="35" t="s">
        <v>83</v>
      </c>
      <c r="E138" s="323" t="s">
        <v>84</v>
      </c>
      <c r="F138" s="230"/>
      <c r="G138" s="230"/>
      <c r="H138" s="712"/>
      <c r="I138" s="724">
        <f>'3.2-Standar Sarpras'!M48</f>
        <v>0</v>
      </c>
      <c r="J138" s="233"/>
      <c r="K138" s="35"/>
      <c r="L138" s="35"/>
    </row>
    <row r="139" ht="13.5" customHeight="1" spans="1:12">
      <c r="A139" s="5"/>
      <c r="C139" s="733"/>
      <c r="D139" s="734" t="s">
        <v>63</v>
      </c>
      <c r="E139" s="735"/>
      <c r="F139" s="735"/>
      <c r="G139" s="735"/>
      <c r="H139" s="736"/>
      <c r="I139" s="744">
        <f>SUM(I136:I138)</f>
        <v>0</v>
      </c>
      <c r="J139" s="745">
        <v>0.1</v>
      </c>
      <c r="K139" s="707">
        <v>3</v>
      </c>
      <c r="L139" s="746"/>
    </row>
    <row r="140" ht="13.5" customHeight="1" spans="1:12">
      <c r="A140" s="5"/>
      <c r="C140" s="737"/>
      <c r="D140" s="734" t="s">
        <v>64</v>
      </c>
      <c r="E140" s="735"/>
      <c r="F140" s="735"/>
      <c r="G140" s="735"/>
      <c r="H140" s="735"/>
      <c r="I140" s="736"/>
      <c r="J140" s="745">
        <f>SUM(I139*J139)</f>
        <v>0</v>
      </c>
      <c r="K140" s="747">
        <f>SUM(J140*K139)</f>
        <v>0</v>
      </c>
      <c r="L140" s="726" t="str">
        <f>IF($K$140&lt;=5.1,"CUKUP",IF($K$140&lt;=10.2,"BAIK",IF($K$140&lt;=15.3,"BAIK SEKALI",IF($K$140&lt;=20.4,"PARIPURNA","FALSE"))))</f>
        <v>CUKUP</v>
      </c>
    </row>
    <row r="141" ht="13.5" customHeight="1" spans="1:1">
      <c r="A141" s="5"/>
    </row>
    <row r="142" ht="13.5" customHeight="1" spans="1:12">
      <c r="A142" s="5"/>
      <c r="C142" s="689"/>
      <c r="D142" s="690"/>
      <c r="E142" s="690"/>
      <c r="F142" s="690"/>
      <c r="G142" s="690"/>
      <c r="H142" s="690"/>
      <c r="I142" s="690"/>
      <c r="J142" s="690"/>
      <c r="K142" s="690"/>
      <c r="L142" s="708"/>
    </row>
    <row r="143" ht="13.5" customHeight="1" spans="1:12">
      <c r="A143" s="5"/>
      <c r="C143" s="691"/>
      <c r="D143" s="692" t="s">
        <v>65</v>
      </c>
      <c r="E143" s="692"/>
      <c r="F143" s="738"/>
      <c r="G143" s="596"/>
      <c r="H143" s="596"/>
      <c r="I143" s="596"/>
      <c r="J143" s="596"/>
      <c r="K143" s="596"/>
      <c r="L143" s="709"/>
    </row>
    <row r="144" ht="13.5" customHeight="1" spans="1:12">
      <c r="A144" s="5"/>
      <c r="C144" s="691"/>
      <c r="D144" s="692" t="s">
        <v>66</v>
      </c>
      <c r="E144" s="692"/>
      <c r="F144" s="738"/>
      <c r="G144" s="596"/>
      <c r="H144" s="596"/>
      <c r="I144" s="596"/>
      <c r="J144" s="596"/>
      <c r="K144" s="596"/>
      <c r="L144" s="709"/>
    </row>
    <row r="145" ht="13.5" customHeight="1" spans="1:12">
      <c r="A145" s="5"/>
      <c r="C145" s="691"/>
      <c r="D145" s="693" t="s">
        <v>85</v>
      </c>
      <c r="E145" s="693"/>
      <c r="F145" s="693"/>
      <c r="G145" s="596"/>
      <c r="H145" s="596"/>
      <c r="I145" s="596"/>
      <c r="J145" s="596"/>
      <c r="K145" s="596"/>
      <c r="L145" s="709"/>
    </row>
    <row r="146" ht="13.5" customHeight="1" spans="1:12">
      <c r="A146" s="5"/>
      <c r="C146" s="691"/>
      <c r="D146" s="596"/>
      <c r="E146" s="596"/>
      <c r="F146" s="596"/>
      <c r="G146" s="596"/>
      <c r="H146" s="596"/>
      <c r="I146" s="596"/>
      <c r="J146" s="596"/>
      <c r="K146" s="596"/>
      <c r="L146" s="709"/>
    </row>
    <row r="147" ht="13.5" customHeight="1" spans="1:12">
      <c r="A147" s="5"/>
      <c r="C147" s="691"/>
      <c r="D147" s="596"/>
      <c r="E147" s="596"/>
      <c r="F147" s="596"/>
      <c r="G147" s="596"/>
      <c r="H147" s="596"/>
      <c r="I147" s="596"/>
      <c r="J147" s="596"/>
      <c r="K147" s="596"/>
      <c r="L147" s="709"/>
    </row>
    <row r="148" ht="13.5" customHeight="1" spans="1:12">
      <c r="A148" s="5"/>
      <c r="C148" s="691"/>
      <c r="D148" s="596"/>
      <c r="E148" s="596"/>
      <c r="F148" s="596"/>
      <c r="G148" s="596"/>
      <c r="H148" s="596"/>
      <c r="I148" s="596"/>
      <c r="J148" s="596"/>
      <c r="K148" s="596"/>
      <c r="L148" s="709"/>
    </row>
    <row r="149" ht="13.5" customHeight="1" spans="1:12">
      <c r="A149" s="5"/>
      <c r="C149" s="691"/>
      <c r="D149" s="596"/>
      <c r="E149" s="596"/>
      <c r="F149" s="596"/>
      <c r="G149" s="596"/>
      <c r="H149" s="596"/>
      <c r="I149" s="596"/>
      <c r="J149" s="596"/>
      <c r="K149" s="596"/>
      <c r="L149" s="709"/>
    </row>
    <row r="150" ht="13.5" customHeight="1" spans="1:12">
      <c r="A150" s="5"/>
      <c r="C150" s="691"/>
      <c r="D150" s="596"/>
      <c r="E150" s="596"/>
      <c r="F150" s="596"/>
      <c r="G150" s="596"/>
      <c r="H150" s="596"/>
      <c r="I150" s="596"/>
      <c r="J150" s="596"/>
      <c r="K150" s="596"/>
      <c r="L150" s="709"/>
    </row>
    <row r="151" ht="13.5" customHeight="1" spans="1:12">
      <c r="A151" s="5"/>
      <c r="C151" s="691"/>
      <c r="D151" s="596"/>
      <c r="E151" s="596"/>
      <c r="F151" s="596"/>
      <c r="G151" s="596"/>
      <c r="H151" s="596"/>
      <c r="I151" s="596"/>
      <c r="J151" s="596"/>
      <c r="K151" s="596"/>
      <c r="L151" s="709"/>
    </row>
    <row r="152" ht="13.5" customHeight="1" spans="1:12">
      <c r="A152" s="5"/>
      <c r="C152" s="691"/>
      <c r="D152" s="596"/>
      <c r="E152" s="596"/>
      <c r="F152" s="596"/>
      <c r="G152" s="596"/>
      <c r="H152" s="596"/>
      <c r="I152" s="596"/>
      <c r="J152" s="596"/>
      <c r="K152" s="596"/>
      <c r="L152" s="709"/>
    </row>
    <row r="153" ht="13.5" customHeight="1" spans="1:12">
      <c r="A153" s="5"/>
      <c r="C153" s="691"/>
      <c r="D153" s="596"/>
      <c r="E153" s="596"/>
      <c r="F153" s="596"/>
      <c r="G153" s="596"/>
      <c r="H153" s="596"/>
      <c r="I153" s="596"/>
      <c r="J153" s="596"/>
      <c r="K153" s="596"/>
      <c r="L153" s="709"/>
    </row>
    <row r="154" ht="13.5" customHeight="1" spans="1:12">
      <c r="A154" s="5"/>
      <c r="C154" s="691"/>
      <c r="D154" s="596"/>
      <c r="E154" s="596"/>
      <c r="F154" s="596"/>
      <c r="G154" s="596"/>
      <c r="H154" s="596"/>
      <c r="I154" s="596"/>
      <c r="J154" s="596"/>
      <c r="K154" s="596"/>
      <c r="L154" s="709"/>
    </row>
    <row r="155" ht="13.5" customHeight="1" spans="1:12">
      <c r="A155" s="5"/>
      <c r="C155" s="691"/>
      <c r="D155" s="596"/>
      <c r="E155" s="596"/>
      <c r="F155" s="596"/>
      <c r="G155" s="596"/>
      <c r="H155" s="596"/>
      <c r="I155" s="596"/>
      <c r="J155" s="596"/>
      <c r="K155" s="596"/>
      <c r="L155" s="709"/>
    </row>
    <row r="156" ht="13.5" customHeight="1" spans="1:12">
      <c r="A156" s="5"/>
      <c r="C156" s="691"/>
      <c r="D156" s="596"/>
      <c r="E156" s="596"/>
      <c r="F156" s="596"/>
      <c r="G156" s="596"/>
      <c r="H156" s="596"/>
      <c r="I156" s="596"/>
      <c r="J156" s="596"/>
      <c r="K156" s="596"/>
      <c r="L156" s="709"/>
    </row>
    <row r="157" ht="13.5" customHeight="1" spans="1:12">
      <c r="A157" s="5"/>
      <c r="C157" s="691"/>
      <c r="D157" s="596"/>
      <c r="E157" s="596"/>
      <c r="F157" s="596"/>
      <c r="G157" s="596"/>
      <c r="H157" s="596"/>
      <c r="I157" s="596"/>
      <c r="J157" s="596"/>
      <c r="K157" s="596"/>
      <c r="L157" s="709"/>
    </row>
    <row r="158" ht="13.5" customHeight="1" spans="1:12">
      <c r="A158" s="5"/>
      <c r="C158" s="691"/>
      <c r="D158" s="596"/>
      <c r="E158" s="596"/>
      <c r="F158" s="596"/>
      <c r="G158" s="596"/>
      <c r="H158" s="596"/>
      <c r="I158" s="596"/>
      <c r="J158" s="596"/>
      <c r="K158" s="596"/>
      <c r="L158" s="709"/>
    </row>
    <row r="159" ht="13.5" customHeight="1" spans="1:12">
      <c r="A159" s="5"/>
      <c r="C159" s="691"/>
      <c r="D159" s="596"/>
      <c r="E159" s="596"/>
      <c r="F159" s="596"/>
      <c r="G159" s="596"/>
      <c r="H159" s="596"/>
      <c r="I159" s="596"/>
      <c r="J159" s="596"/>
      <c r="K159" s="596"/>
      <c r="L159" s="709"/>
    </row>
    <row r="160" ht="13.5" customHeight="1" spans="1:12">
      <c r="A160" s="5"/>
      <c r="C160" s="691"/>
      <c r="D160" s="596"/>
      <c r="E160" s="596"/>
      <c r="F160" s="596"/>
      <c r="G160" s="596"/>
      <c r="H160" s="596"/>
      <c r="I160" s="596"/>
      <c r="J160" s="596"/>
      <c r="K160" s="596"/>
      <c r="L160" s="709"/>
    </row>
    <row r="161" ht="13.5" customHeight="1" spans="1:12">
      <c r="A161" s="5"/>
      <c r="C161" s="691"/>
      <c r="D161" s="596"/>
      <c r="E161" s="596"/>
      <c r="F161" s="596"/>
      <c r="G161" s="596"/>
      <c r="H161" s="596"/>
      <c r="I161" s="596"/>
      <c r="J161" s="596"/>
      <c r="K161" s="596"/>
      <c r="L161" s="709"/>
    </row>
    <row r="162" ht="13.5" customHeight="1" spans="1:12">
      <c r="A162" s="5"/>
      <c r="C162" s="691"/>
      <c r="D162" s="596"/>
      <c r="E162" s="596"/>
      <c r="F162" s="596"/>
      <c r="G162" s="596"/>
      <c r="H162" s="596"/>
      <c r="I162" s="596"/>
      <c r="J162" s="596"/>
      <c r="K162" s="596"/>
      <c r="L162" s="709"/>
    </row>
    <row r="163" ht="13.5" customHeight="1" spans="1:12">
      <c r="A163" s="5"/>
      <c r="C163" s="691"/>
      <c r="D163" s="596"/>
      <c r="E163" s="596"/>
      <c r="F163" s="596"/>
      <c r="G163" s="596"/>
      <c r="H163" s="596"/>
      <c r="I163" s="596"/>
      <c r="J163" s="596"/>
      <c r="K163" s="596"/>
      <c r="L163" s="709"/>
    </row>
    <row r="164" ht="13.5" customHeight="1" spans="1:12">
      <c r="A164" s="5"/>
      <c r="C164" s="691"/>
      <c r="D164" s="596"/>
      <c r="E164" s="596"/>
      <c r="F164" s="596"/>
      <c r="G164" s="596"/>
      <c r="H164" s="596"/>
      <c r="I164" s="596"/>
      <c r="J164" s="596"/>
      <c r="K164" s="596"/>
      <c r="L164" s="709"/>
    </row>
    <row r="165" ht="13.5" customHeight="1" spans="1:12">
      <c r="A165" s="5"/>
      <c r="C165" s="691"/>
      <c r="D165" s="596"/>
      <c r="E165" s="596"/>
      <c r="F165" s="596"/>
      <c r="G165" s="596"/>
      <c r="H165" s="596"/>
      <c r="I165" s="596"/>
      <c r="J165" s="596"/>
      <c r="K165" s="596"/>
      <c r="L165" s="709"/>
    </row>
    <row r="166" ht="13.5" customHeight="1" spans="1:12">
      <c r="A166" s="5"/>
      <c r="C166" s="691"/>
      <c r="D166" s="596"/>
      <c r="E166" s="596"/>
      <c r="F166" s="596"/>
      <c r="G166" s="596"/>
      <c r="H166" s="596"/>
      <c r="I166" s="596"/>
      <c r="J166" s="596"/>
      <c r="K166" s="596"/>
      <c r="L166" s="709"/>
    </row>
    <row r="167" ht="13.5" customHeight="1" spans="1:12">
      <c r="A167" s="5"/>
      <c r="C167" s="691"/>
      <c r="D167" s="596"/>
      <c r="E167" s="596"/>
      <c r="F167" s="596"/>
      <c r="G167" s="596"/>
      <c r="H167" s="596"/>
      <c r="I167" s="596"/>
      <c r="J167" s="596"/>
      <c r="K167" s="596"/>
      <c r="L167" s="709"/>
    </row>
    <row r="168" ht="13.5" customHeight="1" spans="1:12">
      <c r="A168" s="5"/>
      <c r="C168" s="691"/>
      <c r="D168" s="596"/>
      <c r="E168" s="596"/>
      <c r="F168" s="596"/>
      <c r="G168" s="596"/>
      <c r="H168" s="596"/>
      <c r="I168" s="596"/>
      <c r="J168" s="596"/>
      <c r="K168" s="596"/>
      <c r="L168" s="709"/>
    </row>
    <row r="169" ht="13.5" customHeight="1" spans="1:12">
      <c r="A169" s="5"/>
      <c r="C169" s="691"/>
      <c r="D169" s="596"/>
      <c r="E169" s="596"/>
      <c r="F169" s="596"/>
      <c r="G169" s="596"/>
      <c r="H169" s="596"/>
      <c r="I169" s="596"/>
      <c r="J169" s="596"/>
      <c r="K169" s="596"/>
      <c r="L169" s="709"/>
    </row>
    <row r="170" ht="13.5" customHeight="1" spans="1:12">
      <c r="A170" s="5"/>
      <c r="C170" s="691"/>
      <c r="D170" s="596"/>
      <c r="E170" s="596"/>
      <c r="F170" s="596"/>
      <c r="G170" s="596"/>
      <c r="H170" s="596"/>
      <c r="I170" s="596"/>
      <c r="J170" s="596"/>
      <c r="K170" s="596"/>
      <c r="L170" s="709"/>
    </row>
    <row r="171" ht="13.5" customHeight="1" spans="1:12">
      <c r="A171" s="5"/>
      <c r="C171" s="691"/>
      <c r="D171" s="596"/>
      <c r="E171" s="596"/>
      <c r="F171" s="596"/>
      <c r="G171" s="596"/>
      <c r="H171" s="596"/>
      <c r="I171" s="596"/>
      <c r="J171" s="596"/>
      <c r="K171" s="596"/>
      <c r="L171" s="709"/>
    </row>
    <row r="172" ht="13.5" customHeight="1" spans="1:12">
      <c r="A172" s="5"/>
      <c r="C172" s="691"/>
      <c r="D172" s="596"/>
      <c r="E172" s="596"/>
      <c r="F172" s="596"/>
      <c r="G172" s="596"/>
      <c r="H172" s="596"/>
      <c r="I172" s="596"/>
      <c r="J172" s="596"/>
      <c r="K172" s="596"/>
      <c r="L172" s="709"/>
    </row>
    <row r="173" ht="13.5" customHeight="1" spans="1:12">
      <c r="A173" s="5"/>
      <c r="C173" s="691"/>
      <c r="D173" s="596"/>
      <c r="E173" s="596"/>
      <c r="F173" s="596"/>
      <c r="G173" s="596"/>
      <c r="H173" s="596"/>
      <c r="I173" s="596"/>
      <c r="J173" s="596"/>
      <c r="K173" s="596"/>
      <c r="L173" s="709"/>
    </row>
    <row r="174" ht="13.5" customHeight="1" spans="1:12">
      <c r="A174" s="5"/>
      <c r="C174" s="691"/>
      <c r="D174" s="596"/>
      <c r="E174" s="596"/>
      <c r="F174" s="596"/>
      <c r="G174" s="596"/>
      <c r="H174" s="596"/>
      <c r="I174" s="596"/>
      <c r="J174" s="596"/>
      <c r="K174" s="596"/>
      <c r="L174" s="709"/>
    </row>
    <row r="175" ht="13.5" customHeight="1" spans="1:12">
      <c r="A175" s="5"/>
      <c r="C175" s="691"/>
      <c r="D175" s="596"/>
      <c r="E175" s="596"/>
      <c r="F175" s="596"/>
      <c r="G175" s="596"/>
      <c r="H175" s="596"/>
      <c r="I175" s="596"/>
      <c r="J175" s="596"/>
      <c r="K175" s="596"/>
      <c r="L175" s="709"/>
    </row>
    <row r="176" ht="13.5" customHeight="1" spans="1:12">
      <c r="A176" s="5"/>
      <c r="C176" s="691"/>
      <c r="D176" s="596"/>
      <c r="E176" s="596"/>
      <c r="F176" s="596"/>
      <c r="G176" s="596"/>
      <c r="H176" s="596"/>
      <c r="I176" s="596"/>
      <c r="J176" s="596"/>
      <c r="K176" s="596"/>
      <c r="L176" s="709"/>
    </row>
    <row r="177" ht="13.5" customHeight="1" spans="1:12">
      <c r="A177" s="5"/>
      <c r="C177" s="710"/>
      <c r="D177" s="179"/>
      <c r="E177" s="179"/>
      <c r="F177" s="179"/>
      <c r="G177" s="179"/>
      <c r="H177" s="179"/>
      <c r="I177" s="179"/>
      <c r="J177" s="179"/>
      <c r="K177" s="179"/>
      <c r="L177" s="722"/>
    </row>
    <row r="178" ht="13.5" customHeight="1" spans="1:9">
      <c r="A178" s="5"/>
      <c r="I178" s="723"/>
    </row>
    <row r="179" ht="13.5" customHeight="1" spans="1:12">
      <c r="A179" s="5"/>
      <c r="I179" s="723"/>
      <c r="J179" s="723"/>
      <c r="K179" s="723"/>
      <c r="L179" s="723"/>
    </row>
    <row r="180" ht="13.5" customHeight="1" spans="1:1">
      <c r="A180" s="5"/>
    </row>
    <row r="181" ht="47.25" customHeight="1" spans="1:12">
      <c r="A181" s="5"/>
      <c r="C181" s="213" t="s">
        <v>10</v>
      </c>
      <c r="D181" s="207" t="s">
        <v>53</v>
      </c>
      <c r="E181" s="729"/>
      <c r="F181" s="729"/>
      <c r="G181" s="729"/>
      <c r="H181" s="730"/>
      <c r="I181" s="214" t="s">
        <v>54</v>
      </c>
      <c r="J181" s="206" t="s">
        <v>55</v>
      </c>
      <c r="K181" s="206" t="s">
        <v>56</v>
      </c>
      <c r="L181" s="206" t="s">
        <v>29</v>
      </c>
    </row>
    <row r="182" ht="13.5" customHeight="1" spans="1:12">
      <c r="A182" s="5"/>
      <c r="C182" s="228">
        <v>4</v>
      </c>
      <c r="D182" s="731" t="s">
        <v>86</v>
      </c>
      <c r="E182" s="732"/>
      <c r="F182" s="732"/>
      <c r="G182" s="732"/>
      <c r="H182" s="732"/>
      <c r="I182" s="732"/>
      <c r="J182" s="732"/>
      <c r="K182" s="732"/>
      <c r="L182" s="743"/>
    </row>
    <row r="183" ht="30" customHeight="1" spans="1:12">
      <c r="A183" s="5"/>
      <c r="C183" s="247"/>
      <c r="D183" s="217" t="s">
        <v>87</v>
      </c>
      <c r="E183" s="739" t="s">
        <v>88</v>
      </c>
      <c r="F183" s="740"/>
      <c r="G183" s="740"/>
      <c r="H183" s="741"/>
      <c r="I183" s="265">
        <f>'4.2-Standar Ormin'!M19</f>
        <v>0</v>
      </c>
      <c r="J183" s="35"/>
      <c r="K183" s="217"/>
      <c r="L183" s="217"/>
    </row>
    <row r="184" ht="30" customHeight="1" spans="1:12">
      <c r="A184" s="5"/>
      <c r="C184" s="197"/>
      <c r="D184" s="217" t="s">
        <v>89</v>
      </c>
      <c r="E184" s="739" t="s">
        <v>90</v>
      </c>
      <c r="F184" s="740"/>
      <c r="G184" s="740"/>
      <c r="H184" s="741"/>
      <c r="I184" s="265">
        <f>'4.2-Standar Ormin'!M38</f>
        <v>0</v>
      </c>
      <c r="J184" s="35"/>
      <c r="K184" s="217"/>
      <c r="L184" s="217"/>
    </row>
    <row r="185" ht="30" customHeight="1" spans="1:12">
      <c r="A185" s="5"/>
      <c r="C185" s="197"/>
      <c r="D185" s="217" t="s">
        <v>91</v>
      </c>
      <c r="E185" s="739" t="s">
        <v>92</v>
      </c>
      <c r="F185" s="740"/>
      <c r="G185" s="740"/>
      <c r="H185" s="741"/>
      <c r="I185" s="265">
        <f>'4.2-Standar Ormin'!M50</f>
        <v>0</v>
      </c>
      <c r="J185" s="35"/>
      <c r="K185" s="217"/>
      <c r="L185" s="217"/>
    </row>
    <row r="186" ht="30" customHeight="1" spans="1:12">
      <c r="A186" s="5"/>
      <c r="C186" s="197"/>
      <c r="D186" s="217" t="s">
        <v>93</v>
      </c>
      <c r="E186" s="739" t="s">
        <v>94</v>
      </c>
      <c r="F186" s="740"/>
      <c r="G186" s="740"/>
      <c r="H186" s="741"/>
      <c r="I186" s="265">
        <f>'4.2-Standar Ormin'!M67</f>
        <v>0</v>
      </c>
      <c r="J186" s="35"/>
      <c r="K186" s="217"/>
      <c r="L186" s="217"/>
    </row>
    <row r="187" ht="13.5" customHeight="1" spans="1:12">
      <c r="A187" s="5"/>
      <c r="C187" s="197"/>
      <c r="D187" s="685" t="s">
        <v>95</v>
      </c>
      <c r="E187" s="686"/>
      <c r="F187" s="686"/>
      <c r="G187" s="686"/>
      <c r="H187" s="705"/>
      <c r="I187" s="748">
        <f>SUM(I183:I186)</f>
        <v>0</v>
      </c>
      <c r="J187" s="318">
        <v>0.2</v>
      </c>
      <c r="K187" s="213">
        <v>4</v>
      </c>
      <c r="L187" s="725"/>
    </row>
    <row r="188" ht="13.5" customHeight="1" spans="1:12">
      <c r="A188" s="5"/>
      <c r="C188" s="218"/>
      <c r="D188" s="685" t="s">
        <v>64</v>
      </c>
      <c r="E188" s="686"/>
      <c r="F188" s="686"/>
      <c r="G188" s="686"/>
      <c r="H188" s="686"/>
      <c r="I188" s="705"/>
      <c r="J188" s="207">
        <f>SUM(I187*J187)</f>
        <v>0</v>
      </c>
      <c r="K188" s="706">
        <f>SUM(J188*K187)</f>
        <v>0</v>
      </c>
      <c r="L188" s="707" t="str">
        <f>IF($K$188&lt;=22.4,"CUKUP",IF($K$188&lt;=44.8,"BAIK",IF($K$188&lt;=67.2,"BAIK SEKALI",IF($K$188&lt;=89.6,"PARIPURNA","FALSE"))))</f>
        <v>CUKUP</v>
      </c>
    </row>
    <row r="189" ht="13.5" customHeight="1" spans="1:8">
      <c r="A189" s="5"/>
      <c r="D189" s="191"/>
      <c r="E189" s="714"/>
      <c r="F189" s="742"/>
      <c r="G189" s="742"/>
      <c r="H189" s="742"/>
    </row>
    <row r="190" ht="13.5" customHeight="1" spans="1:12">
      <c r="A190" s="5"/>
      <c r="C190" s="689"/>
      <c r="D190" s="690"/>
      <c r="E190" s="690"/>
      <c r="F190" s="690"/>
      <c r="G190" s="690"/>
      <c r="H190" s="690"/>
      <c r="I190" s="690"/>
      <c r="J190" s="690"/>
      <c r="K190" s="690"/>
      <c r="L190" s="708"/>
    </row>
    <row r="191" ht="13.5" customHeight="1" spans="1:12">
      <c r="A191" s="5"/>
      <c r="C191" s="691"/>
      <c r="D191" s="692" t="s">
        <v>65</v>
      </c>
      <c r="E191" s="692"/>
      <c r="F191" s="738"/>
      <c r="G191" s="596"/>
      <c r="H191" s="596"/>
      <c r="I191" s="596"/>
      <c r="J191" s="596"/>
      <c r="K191" s="596"/>
      <c r="L191" s="709"/>
    </row>
    <row r="192" ht="13.5" customHeight="1" spans="1:12">
      <c r="A192" s="5"/>
      <c r="C192" s="691"/>
      <c r="D192" s="692" t="s">
        <v>66</v>
      </c>
      <c r="E192" s="692"/>
      <c r="F192" s="738"/>
      <c r="G192" s="596"/>
      <c r="H192" s="596"/>
      <c r="I192" s="596"/>
      <c r="J192" s="596"/>
      <c r="K192" s="596"/>
      <c r="L192" s="709"/>
    </row>
    <row r="193" ht="13.5" customHeight="1" spans="1:12">
      <c r="A193" s="5"/>
      <c r="C193" s="691"/>
      <c r="D193" s="693" t="s">
        <v>96</v>
      </c>
      <c r="E193" s="693"/>
      <c r="F193" s="693"/>
      <c r="G193" s="596"/>
      <c r="H193" s="596"/>
      <c r="I193" s="596"/>
      <c r="J193" s="596"/>
      <c r="K193" s="596"/>
      <c r="L193" s="709"/>
    </row>
    <row r="194" ht="13.5" customHeight="1" spans="1:12">
      <c r="A194" s="5"/>
      <c r="C194" s="691"/>
      <c r="D194" s="596"/>
      <c r="E194" s="596"/>
      <c r="F194" s="596"/>
      <c r="G194" s="596"/>
      <c r="H194" s="596"/>
      <c r="I194" s="596"/>
      <c r="J194" s="596"/>
      <c r="K194" s="596"/>
      <c r="L194" s="709"/>
    </row>
    <row r="195" ht="13.5" customHeight="1" spans="1:12">
      <c r="A195" s="5"/>
      <c r="C195" s="691"/>
      <c r="D195" s="596"/>
      <c r="E195" s="596"/>
      <c r="F195" s="596"/>
      <c r="G195" s="596"/>
      <c r="H195" s="596"/>
      <c r="I195" s="596"/>
      <c r="J195" s="596"/>
      <c r="K195" s="596"/>
      <c r="L195" s="709"/>
    </row>
    <row r="196" ht="13.5" customHeight="1" spans="1:12">
      <c r="A196" s="5"/>
      <c r="C196" s="691"/>
      <c r="D196" s="596"/>
      <c r="E196" s="596"/>
      <c r="F196" s="596"/>
      <c r="G196" s="596"/>
      <c r="H196" s="596"/>
      <c r="I196" s="596"/>
      <c r="J196" s="596"/>
      <c r="K196" s="596"/>
      <c r="L196" s="709"/>
    </row>
    <row r="197" ht="13.5" customHeight="1" spans="1:12">
      <c r="A197" s="5"/>
      <c r="C197" s="691"/>
      <c r="D197" s="596"/>
      <c r="E197" s="596"/>
      <c r="F197" s="596"/>
      <c r="G197" s="596"/>
      <c r="H197" s="596"/>
      <c r="I197" s="596"/>
      <c r="J197" s="596"/>
      <c r="K197" s="596"/>
      <c r="L197" s="709"/>
    </row>
    <row r="198" ht="13.5" customHeight="1" spans="1:12">
      <c r="A198" s="5"/>
      <c r="C198" s="691"/>
      <c r="D198" s="596"/>
      <c r="E198" s="596"/>
      <c r="F198" s="596"/>
      <c r="G198" s="596"/>
      <c r="H198" s="596"/>
      <c r="I198" s="596"/>
      <c r="J198" s="596"/>
      <c r="K198" s="596"/>
      <c r="L198" s="709"/>
    </row>
    <row r="199" ht="13.5" customHeight="1" spans="1:12">
      <c r="A199" s="5"/>
      <c r="C199" s="691"/>
      <c r="D199" s="596"/>
      <c r="E199" s="596"/>
      <c r="F199" s="596"/>
      <c r="G199" s="596"/>
      <c r="H199" s="596"/>
      <c r="I199" s="596"/>
      <c r="J199" s="596"/>
      <c r="K199" s="596"/>
      <c r="L199" s="709"/>
    </row>
    <row r="200" ht="13.5" customHeight="1" spans="1:12">
      <c r="A200" s="5"/>
      <c r="C200" s="691"/>
      <c r="D200" s="596"/>
      <c r="E200" s="596"/>
      <c r="F200" s="596"/>
      <c r="G200" s="596"/>
      <c r="H200" s="596"/>
      <c r="I200" s="596"/>
      <c r="J200" s="596"/>
      <c r="K200" s="596"/>
      <c r="L200" s="709"/>
    </row>
    <row r="201" ht="13.5" customHeight="1" spans="1:12">
      <c r="A201" s="5"/>
      <c r="C201" s="691"/>
      <c r="D201" s="596"/>
      <c r="E201" s="596"/>
      <c r="F201" s="596"/>
      <c r="G201" s="596"/>
      <c r="H201" s="596"/>
      <c r="I201" s="596"/>
      <c r="J201" s="596"/>
      <c r="K201" s="596"/>
      <c r="L201" s="709"/>
    </row>
    <row r="202" ht="13.5" customHeight="1" spans="1:12">
      <c r="A202" s="5"/>
      <c r="C202" s="691"/>
      <c r="D202" s="596"/>
      <c r="E202" s="596"/>
      <c r="F202" s="596"/>
      <c r="G202" s="596"/>
      <c r="H202" s="596"/>
      <c r="I202" s="596"/>
      <c r="J202" s="596"/>
      <c r="K202" s="596"/>
      <c r="L202" s="709"/>
    </row>
    <row r="203" ht="13.5" customHeight="1" spans="1:12">
      <c r="A203" s="5"/>
      <c r="C203" s="691"/>
      <c r="D203" s="596"/>
      <c r="E203" s="596"/>
      <c r="F203" s="596"/>
      <c r="G203" s="596"/>
      <c r="H203" s="596"/>
      <c r="I203" s="596"/>
      <c r="J203" s="596"/>
      <c r="K203" s="596"/>
      <c r="L203" s="709"/>
    </row>
    <row r="204" ht="13.5" customHeight="1" spans="1:12">
      <c r="A204" s="5"/>
      <c r="C204" s="691"/>
      <c r="D204" s="596"/>
      <c r="E204" s="596"/>
      <c r="F204" s="596"/>
      <c r="G204" s="596"/>
      <c r="H204" s="596"/>
      <c r="I204" s="596"/>
      <c r="J204" s="596"/>
      <c r="K204" s="596"/>
      <c r="L204" s="709"/>
    </row>
    <row r="205" ht="13.5" customHeight="1" spans="1:12">
      <c r="A205" s="5"/>
      <c r="C205" s="691"/>
      <c r="D205" s="596"/>
      <c r="E205" s="596"/>
      <c r="F205" s="596"/>
      <c r="G205" s="596"/>
      <c r="H205" s="596"/>
      <c r="I205" s="596"/>
      <c r="J205" s="596"/>
      <c r="K205" s="596"/>
      <c r="L205" s="709"/>
    </row>
    <row r="206" ht="13.5" customHeight="1" spans="1:12">
      <c r="A206" s="5"/>
      <c r="C206" s="691"/>
      <c r="D206" s="596"/>
      <c r="E206" s="596"/>
      <c r="F206" s="596"/>
      <c r="G206" s="596"/>
      <c r="H206" s="596"/>
      <c r="I206" s="596"/>
      <c r="J206" s="596"/>
      <c r="K206" s="596"/>
      <c r="L206" s="709"/>
    </row>
    <row r="207" ht="13.5" customHeight="1" spans="1:12">
      <c r="A207" s="5"/>
      <c r="C207" s="691"/>
      <c r="D207" s="596"/>
      <c r="E207" s="596"/>
      <c r="F207" s="596"/>
      <c r="G207" s="596"/>
      <c r="H207" s="596"/>
      <c r="I207" s="596"/>
      <c r="J207" s="596"/>
      <c r="K207" s="596"/>
      <c r="L207" s="709"/>
    </row>
    <row r="208" ht="13.5" customHeight="1" spans="1:12">
      <c r="A208" s="5"/>
      <c r="C208" s="691"/>
      <c r="D208" s="596"/>
      <c r="E208" s="596"/>
      <c r="F208" s="596"/>
      <c r="G208" s="596"/>
      <c r="H208" s="596"/>
      <c r="I208" s="596"/>
      <c r="J208" s="596"/>
      <c r="K208" s="596"/>
      <c r="L208" s="709"/>
    </row>
    <row r="209" ht="13.5" customHeight="1" spans="1:12">
      <c r="A209" s="5"/>
      <c r="C209" s="691"/>
      <c r="D209" s="596"/>
      <c r="E209" s="596"/>
      <c r="F209" s="596"/>
      <c r="G209" s="596"/>
      <c r="H209" s="596"/>
      <c r="I209" s="596"/>
      <c r="J209" s="596"/>
      <c r="K209" s="596"/>
      <c r="L209" s="709"/>
    </row>
    <row r="210" ht="13.5" customHeight="1" spans="1:12">
      <c r="A210" s="5"/>
      <c r="C210" s="691"/>
      <c r="D210" s="596"/>
      <c r="E210" s="596"/>
      <c r="F210" s="596"/>
      <c r="G210" s="596"/>
      <c r="H210" s="596"/>
      <c r="I210" s="596"/>
      <c r="J210" s="596"/>
      <c r="K210" s="596"/>
      <c r="L210" s="709"/>
    </row>
    <row r="211" ht="13.5" customHeight="1" spans="1:12">
      <c r="A211" s="5"/>
      <c r="C211" s="691"/>
      <c r="D211" s="596"/>
      <c r="E211" s="596"/>
      <c r="F211" s="596"/>
      <c r="G211" s="596"/>
      <c r="H211" s="596"/>
      <c r="I211" s="596"/>
      <c r="J211" s="596"/>
      <c r="K211" s="596"/>
      <c r="L211" s="709"/>
    </row>
    <row r="212" ht="13.5" customHeight="1" spans="1:12">
      <c r="A212" s="5"/>
      <c r="C212" s="691"/>
      <c r="D212" s="596"/>
      <c r="E212" s="596"/>
      <c r="F212" s="596"/>
      <c r="G212" s="596"/>
      <c r="H212" s="596"/>
      <c r="I212" s="596"/>
      <c r="J212" s="596"/>
      <c r="K212" s="596"/>
      <c r="L212" s="709"/>
    </row>
    <row r="213" ht="13.5" customHeight="1" spans="1:12">
      <c r="A213" s="5"/>
      <c r="C213" s="691"/>
      <c r="D213" s="596"/>
      <c r="E213" s="596"/>
      <c r="F213" s="596"/>
      <c r="G213" s="596"/>
      <c r="H213" s="596"/>
      <c r="I213" s="596"/>
      <c r="J213" s="596"/>
      <c r="K213" s="596"/>
      <c r="L213" s="709"/>
    </row>
    <row r="214" ht="13.5" customHeight="1" spans="1:12">
      <c r="A214" s="5"/>
      <c r="C214" s="691"/>
      <c r="D214" s="596"/>
      <c r="E214" s="596"/>
      <c r="F214" s="596"/>
      <c r="G214" s="596"/>
      <c r="H214" s="596"/>
      <c r="I214" s="596"/>
      <c r="J214" s="596"/>
      <c r="K214" s="596"/>
      <c r="L214" s="709"/>
    </row>
    <row r="215" ht="13.5" customHeight="1" spans="1:12">
      <c r="A215" s="5"/>
      <c r="C215" s="691"/>
      <c r="D215" s="596"/>
      <c r="E215" s="596"/>
      <c r="F215" s="596"/>
      <c r="G215" s="596"/>
      <c r="H215" s="596"/>
      <c r="I215" s="596"/>
      <c r="J215" s="596"/>
      <c r="K215" s="596"/>
      <c r="L215" s="709"/>
    </row>
    <row r="216" ht="13.5" customHeight="1" spans="1:12">
      <c r="A216" s="5"/>
      <c r="C216" s="691"/>
      <c r="D216" s="596"/>
      <c r="E216" s="596"/>
      <c r="F216" s="596"/>
      <c r="G216" s="596"/>
      <c r="H216" s="596"/>
      <c r="I216" s="596"/>
      <c r="J216" s="596"/>
      <c r="K216" s="596"/>
      <c r="L216" s="709"/>
    </row>
    <row r="217" ht="13.5" customHeight="1" spans="1:12">
      <c r="A217" s="5"/>
      <c r="C217" s="691"/>
      <c r="D217" s="596"/>
      <c r="E217" s="596"/>
      <c r="F217" s="596"/>
      <c r="G217" s="596"/>
      <c r="H217" s="596"/>
      <c r="I217" s="596"/>
      <c r="J217" s="596"/>
      <c r="K217" s="596"/>
      <c r="L217" s="709"/>
    </row>
    <row r="218" ht="13.5" customHeight="1" spans="1:12">
      <c r="A218" s="5"/>
      <c r="C218" s="691"/>
      <c r="D218" s="596"/>
      <c r="E218" s="596"/>
      <c r="F218" s="596"/>
      <c r="G218" s="596"/>
      <c r="H218" s="596"/>
      <c r="I218" s="596"/>
      <c r="J218" s="596"/>
      <c r="K218" s="596"/>
      <c r="L218" s="709"/>
    </row>
    <row r="219" ht="13.5" customHeight="1" spans="1:12">
      <c r="A219" s="5"/>
      <c r="C219" s="691"/>
      <c r="D219" s="596"/>
      <c r="E219" s="596"/>
      <c r="F219" s="596"/>
      <c r="G219" s="596"/>
      <c r="H219" s="596"/>
      <c r="I219" s="596"/>
      <c r="J219" s="596"/>
      <c r="K219" s="596"/>
      <c r="L219" s="709"/>
    </row>
    <row r="220" ht="13.5" customHeight="1" spans="1:12">
      <c r="A220" s="5"/>
      <c r="C220" s="691"/>
      <c r="D220" s="596"/>
      <c r="E220" s="596"/>
      <c r="F220" s="596"/>
      <c r="G220" s="596"/>
      <c r="H220" s="596"/>
      <c r="I220" s="596"/>
      <c r="J220" s="596"/>
      <c r="K220" s="596"/>
      <c r="L220" s="709"/>
    </row>
    <row r="221" ht="13.5" customHeight="1" spans="1:12">
      <c r="A221" s="5"/>
      <c r="C221" s="691"/>
      <c r="D221" s="596"/>
      <c r="E221" s="596"/>
      <c r="F221" s="596"/>
      <c r="G221" s="596"/>
      <c r="H221" s="596"/>
      <c r="I221" s="596"/>
      <c r="J221" s="596"/>
      <c r="K221" s="596"/>
      <c r="L221" s="709"/>
    </row>
    <row r="222" ht="13.5" customHeight="1" spans="1:12">
      <c r="A222" s="5"/>
      <c r="C222" s="691"/>
      <c r="D222" s="596"/>
      <c r="E222" s="596"/>
      <c r="F222" s="596"/>
      <c r="G222" s="596"/>
      <c r="H222" s="596"/>
      <c r="I222" s="596"/>
      <c r="J222" s="596"/>
      <c r="K222" s="596"/>
      <c r="L222" s="709"/>
    </row>
    <row r="223" ht="13.5" customHeight="1" spans="1:12">
      <c r="A223" s="5"/>
      <c r="C223" s="691"/>
      <c r="D223" s="596"/>
      <c r="E223" s="596"/>
      <c r="F223" s="596"/>
      <c r="G223" s="596"/>
      <c r="H223" s="596"/>
      <c r="I223" s="596"/>
      <c r="J223" s="596"/>
      <c r="K223" s="596"/>
      <c r="L223" s="709"/>
    </row>
    <row r="224" ht="13.5" customHeight="1" spans="1:12">
      <c r="A224" s="5"/>
      <c r="C224" s="691"/>
      <c r="D224" s="596"/>
      <c r="E224" s="596"/>
      <c r="F224" s="596"/>
      <c r="G224" s="596"/>
      <c r="H224" s="596"/>
      <c r="I224" s="596"/>
      <c r="J224" s="596"/>
      <c r="K224" s="596"/>
      <c r="L224" s="709"/>
    </row>
    <row r="225" ht="13.5" customHeight="1" spans="1:12">
      <c r="A225" s="5"/>
      <c r="C225" s="710"/>
      <c r="D225" s="179"/>
      <c r="E225" s="179"/>
      <c r="F225" s="179"/>
      <c r="G225" s="179"/>
      <c r="H225" s="179"/>
      <c r="I225" s="179"/>
      <c r="J225" s="179"/>
      <c r="K225" s="179"/>
      <c r="L225" s="722"/>
    </row>
    <row r="226" ht="13.5" customHeight="1" spans="1:1">
      <c r="A226" s="5"/>
    </row>
    <row r="227" ht="13.5" customHeight="1" spans="1:1">
      <c r="A227" s="5"/>
    </row>
    <row r="228" ht="13.5" customHeight="1" spans="1:9">
      <c r="A228" s="5"/>
      <c r="I228" s="723"/>
    </row>
    <row r="229" ht="13.5" customHeight="1" spans="1:1">
      <c r="A229" s="5"/>
    </row>
    <row r="230" ht="13.5" customHeight="1" spans="1:1">
      <c r="A230" s="5"/>
    </row>
    <row r="231" ht="13.5" customHeight="1" spans="1:1">
      <c r="A231" s="5"/>
    </row>
    <row r="232" ht="13.5" customHeight="1" spans="1:1">
      <c r="A232" s="5"/>
    </row>
    <row r="233" ht="13.5" customHeight="1" spans="1:1">
      <c r="A233" s="5"/>
    </row>
    <row r="234" ht="13.5" customHeight="1" spans="1:1">
      <c r="A234" s="5"/>
    </row>
    <row r="235" ht="13.5" customHeight="1" spans="1:1">
      <c r="A235" s="5"/>
    </row>
    <row r="236" ht="13.5" customHeight="1" spans="1:1">
      <c r="A236" s="5"/>
    </row>
    <row r="237" ht="13.5" customHeight="1" spans="1:1">
      <c r="A237" s="5"/>
    </row>
    <row r="238" ht="13.5" customHeight="1" spans="1:1">
      <c r="A238" s="5"/>
    </row>
    <row r="239" ht="13.5" customHeight="1" spans="1:1">
      <c r="A239" s="5"/>
    </row>
    <row r="240" ht="13.5" customHeight="1" spans="1:1">
      <c r="A240" s="5"/>
    </row>
    <row r="241" ht="13.5" customHeight="1" spans="1:1">
      <c r="A241" s="5"/>
    </row>
    <row r="242" ht="13.5" customHeight="1" spans="1:1">
      <c r="A242" s="5"/>
    </row>
    <row r="243" ht="13.5" customHeight="1" spans="1:1">
      <c r="A243" s="5"/>
    </row>
    <row r="244" ht="13.5" customHeight="1" spans="1:1">
      <c r="A244" s="5"/>
    </row>
    <row r="245" ht="13.5" customHeight="1" spans="1:1">
      <c r="A245" s="5"/>
    </row>
    <row r="246" ht="13.5" customHeight="1" spans="1:1">
      <c r="A246" s="5"/>
    </row>
    <row r="247" ht="13.5" customHeight="1" spans="1:1">
      <c r="A247" s="5"/>
    </row>
    <row r="248" ht="13.5" customHeight="1" spans="1:1">
      <c r="A248" s="5"/>
    </row>
    <row r="249" ht="13.5" customHeight="1" spans="1:1">
      <c r="A249" s="5"/>
    </row>
    <row r="250" ht="13.5" customHeight="1" spans="1:1">
      <c r="A250" s="5"/>
    </row>
    <row r="251" ht="13.5" customHeight="1" spans="1:1">
      <c r="A251" s="5"/>
    </row>
    <row r="252" ht="13.5" customHeight="1" spans="1:1">
      <c r="A252" s="5"/>
    </row>
    <row r="253" ht="13.5" customHeight="1" spans="1:1">
      <c r="A253" s="5"/>
    </row>
    <row r="254" ht="13.5" customHeight="1" spans="1:1">
      <c r="A254" s="5"/>
    </row>
    <row r="255" ht="13.5" customHeight="1" spans="1:1">
      <c r="A255" s="5"/>
    </row>
    <row r="256" ht="13.5" customHeight="1" spans="1:1">
      <c r="A256" s="5"/>
    </row>
    <row r="257" ht="13.5" customHeight="1" spans="1:1">
      <c r="A257" s="5"/>
    </row>
    <row r="258" ht="13.5" customHeight="1" spans="1:1">
      <c r="A258" s="5"/>
    </row>
    <row r="259" ht="13.5" customHeight="1" spans="1:1">
      <c r="A259" s="5"/>
    </row>
    <row r="260" ht="13.5" customHeight="1" spans="1:1">
      <c r="A260" s="5"/>
    </row>
    <row r="261" ht="13.5" customHeight="1" spans="1:1">
      <c r="A261" s="5"/>
    </row>
    <row r="262" ht="13.5" customHeight="1" spans="1:1">
      <c r="A262" s="5"/>
    </row>
    <row r="263" ht="13.5" customHeight="1" spans="1:1">
      <c r="A263" s="5"/>
    </row>
    <row r="264" ht="13.5" customHeight="1" spans="1:1">
      <c r="A264" s="5"/>
    </row>
    <row r="265" ht="13.5" customHeight="1" spans="1:1">
      <c r="A265" s="5"/>
    </row>
    <row r="266" ht="13.5" customHeight="1" spans="1:1">
      <c r="A266" s="5"/>
    </row>
    <row r="267" ht="13.5" customHeight="1" spans="1:1">
      <c r="A267" s="5"/>
    </row>
    <row r="268" ht="13.5" customHeight="1" spans="1:1">
      <c r="A268" s="5"/>
    </row>
    <row r="269" ht="13.5" customHeight="1" spans="1:1">
      <c r="A269" s="5"/>
    </row>
    <row r="270" ht="13.5" customHeight="1" spans="1:1">
      <c r="A270" s="5"/>
    </row>
    <row r="271" ht="13.5" customHeight="1" spans="1:1">
      <c r="A271" s="5"/>
    </row>
    <row r="272" ht="13.5" customHeight="1" spans="1:1">
      <c r="A272" s="5"/>
    </row>
    <row r="273" ht="13.5" customHeight="1" spans="1:1">
      <c r="A273" s="5"/>
    </row>
    <row r="274" ht="13.5" customHeight="1" spans="1:1">
      <c r="A274" s="5"/>
    </row>
    <row r="275" ht="13.5" customHeight="1" spans="1:1">
      <c r="A275" s="5"/>
    </row>
    <row r="276" ht="13.5" customHeight="1" spans="1:1">
      <c r="A276" s="5"/>
    </row>
    <row r="277" ht="13.5" customHeight="1" spans="1:1">
      <c r="A277" s="5"/>
    </row>
    <row r="278" ht="13.5" customHeight="1" spans="1:1">
      <c r="A278" s="5"/>
    </row>
    <row r="279" ht="13.5" customHeight="1" spans="1:1">
      <c r="A279" s="5"/>
    </row>
    <row r="280" ht="13.5" customHeight="1" spans="1:1">
      <c r="A280" s="5"/>
    </row>
    <row r="281" ht="13.5" customHeight="1" spans="1:1">
      <c r="A281" s="5"/>
    </row>
    <row r="282" ht="13.5" customHeight="1" spans="1:1">
      <c r="A282" s="5"/>
    </row>
    <row r="283" ht="13.5" customHeight="1" spans="1:1">
      <c r="A283" s="5"/>
    </row>
    <row r="284" ht="13.5" customHeight="1" spans="1:1">
      <c r="A284" s="5"/>
    </row>
    <row r="285" ht="13.5" customHeight="1" spans="1:1">
      <c r="A285" s="5"/>
    </row>
    <row r="286" ht="13.5" customHeight="1" spans="1:1">
      <c r="A286" s="5"/>
    </row>
    <row r="287" ht="13.5" customHeight="1" spans="1:1">
      <c r="A287" s="5"/>
    </row>
    <row r="288" ht="13.5" customHeight="1" spans="1:1">
      <c r="A288" s="5"/>
    </row>
    <row r="289" ht="13.5" customHeight="1" spans="1:1">
      <c r="A289" s="5"/>
    </row>
    <row r="290" ht="13.5" customHeight="1" spans="1:1">
      <c r="A290" s="5"/>
    </row>
    <row r="291" ht="13.5" customHeight="1" spans="1:1">
      <c r="A291" s="5"/>
    </row>
    <row r="292" ht="13.5" customHeight="1" spans="1:1">
      <c r="A292" s="5"/>
    </row>
    <row r="293" ht="13.5" customHeight="1" spans="1:1">
      <c r="A293" s="5"/>
    </row>
    <row r="294" ht="13.5" customHeight="1" spans="1:1">
      <c r="A294" s="5"/>
    </row>
    <row r="295" ht="13.5" customHeight="1" spans="1:1">
      <c r="A295" s="5"/>
    </row>
    <row r="296" ht="13.5" customHeight="1" spans="1:1">
      <c r="A296" s="5"/>
    </row>
    <row r="297" ht="13.5" customHeight="1" spans="1:1">
      <c r="A297" s="5"/>
    </row>
    <row r="298" ht="13.5" customHeight="1" spans="1:1">
      <c r="A298" s="5"/>
    </row>
    <row r="299" ht="13.5" customHeight="1" spans="1:1">
      <c r="A299" s="5"/>
    </row>
    <row r="300" ht="13.5" customHeight="1" spans="1:1">
      <c r="A300" s="5"/>
    </row>
    <row r="301" ht="13.5" customHeight="1" spans="1:1">
      <c r="A301" s="5"/>
    </row>
    <row r="302" ht="13.5" customHeight="1" spans="1:1">
      <c r="A302" s="5"/>
    </row>
    <row r="303" ht="13.5" customHeight="1" spans="1:1">
      <c r="A303" s="5"/>
    </row>
    <row r="304" ht="13.5" customHeight="1" spans="1:1">
      <c r="A304" s="5"/>
    </row>
    <row r="305" ht="13.5" customHeight="1" spans="1:1">
      <c r="A305" s="5"/>
    </row>
    <row r="306" ht="13.5" customHeight="1" spans="1:1">
      <c r="A306" s="5"/>
    </row>
    <row r="307" ht="13.5" customHeight="1" spans="1:1">
      <c r="A307" s="5"/>
    </row>
    <row r="308" ht="13.5" customHeight="1" spans="1:1">
      <c r="A308" s="5"/>
    </row>
    <row r="309" ht="13.5" customHeight="1" spans="1:1">
      <c r="A309" s="5"/>
    </row>
    <row r="310" ht="13.5" customHeight="1" spans="1:1">
      <c r="A310" s="5"/>
    </row>
    <row r="311" ht="13.5" customHeight="1" spans="1:1">
      <c r="A311" s="5"/>
    </row>
    <row r="312" ht="13.5" customHeight="1" spans="1:1">
      <c r="A312" s="5"/>
    </row>
    <row r="313" ht="13.5" customHeight="1" spans="1:1">
      <c r="A313" s="5"/>
    </row>
    <row r="314" ht="13.5" customHeight="1" spans="1:1">
      <c r="A314" s="5"/>
    </row>
    <row r="315" ht="13.5" customHeight="1" spans="1:1">
      <c r="A315" s="5"/>
    </row>
    <row r="316" ht="13.5" customHeight="1" spans="1:1">
      <c r="A316" s="5"/>
    </row>
    <row r="317" ht="13.5" customHeight="1" spans="1:1">
      <c r="A317" s="5"/>
    </row>
    <row r="318" ht="13.5" customHeight="1" spans="1:1">
      <c r="A318" s="5"/>
    </row>
    <row r="319" ht="13.5" customHeight="1" spans="1:1">
      <c r="A319" s="5"/>
    </row>
    <row r="320" ht="13.5" customHeight="1" spans="1:1">
      <c r="A320" s="5"/>
    </row>
    <row r="321" ht="13.5" customHeight="1" spans="1:1">
      <c r="A321" s="5"/>
    </row>
    <row r="322" ht="13.5" customHeight="1" spans="1:1">
      <c r="A322" s="5"/>
    </row>
    <row r="323" ht="13.5" customHeight="1" spans="1:1">
      <c r="A323" s="5"/>
    </row>
    <row r="324" ht="13.5" customHeight="1" spans="1:1">
      <c r="A324" s="5"/>
    </row>
    <row r="325" ht="13.5" customHeight="1" spans="1:1">
      <c r="A325" s="5"/>
    </row>
    <row r="326" ht="13.5" customHeight="1" spans="1:1">
      <c r="A326" s="5"/>
    </row>
    <row r="327" ht="13.5" customHeight="1" spans="1:1">
      <c r="A327" s="5"/>
    </row>
    <row r="328" ht="13.5" customHeight="1" spans="1:1">
      <c r="A328" s="5"/>
    </row>
    <row r="329" ht="13.5" customHeight="1" spans="1:1">
      <c r="A329" s="5"/>
    </row>
    <row r="330" ht="13.5" customHeight="1" spans="1:1">
      <c r="A330" s="5"/>
    </row>
    <row r="331" ht="13.5" customHeight="1" spans="1:1">
      <c r="A331" s="5"/>
    </row>
    <row r="332" ht="13.5" customHeight="1" spans="1:1">
      <c r="A332" s="5"/>
    </row>
    <row r="333" ht="13.5" customHeight="1" spans="1:1">
      <c r="A333" s="5"/>
    </row>
    <row r="334" ht="13.5" customHeight="1" spans="1:1">
      <c r="A334" s="5"/>
    </row>
    <row r="335" ht="13.5" customHeight="1" spans="1:1">
      <c r="A335" s="5"/>
    </row>
    <row r="336" ht="13.5" customHeight="1" spans="1:1">
      <c r="A336" s="5"/>
    </row>
    <row r="337" ht="13.5" customHeight="1" spans="1:1">
      <c r="A337" s="5"/>
    </row>
    <row r="338" ht="13.5" customHeight="1" spans="1:1">
      <c r="A338" s="5"/>
    </row>
    <row r="339" ht="13.5" customHeight="1" spans="1:1">
      <c r="A339" s="5"/>
    </row>
    <row r="340" ht="13.5" customHeight="1" spans="1:1">
      <c r="A340" s="5"/>
    </row>
    <row r="341" ht="13.5" customHeight="1" spans="1:1">
      <c r="A341" s="5"/>
    </row>
    <row r="342" ht="13.5" customHeight="1" spans="1:1">
      <c r="A342" s="5"/>
    </row>
    <row r="343" ht="13.5" customHeight="1" spans="1:1">
      <c r="A343" s="5"/>
    </row>
    <row r="344" ht="13.5" customHeight="1" spans="1:1">
      <c r="A344" s="5"/>
    </row>
    <row r="345" ht="13.5" customHeight="1" spans="1:1">
      <c r="A345" s="5"/>
    </row>
    <row r="346" ht="13.5" customHeight="1" spans="1:1">
      <c r="A346" s="5"/>
    </row>
    <row r="347" ht="13.5" customHeight="1" spans="1:1">
      <c r="A347" s="5"/>
    </row>
    <row r="348" ht="13.5" customHeight="1" spans="1:1">
      <c r="A348" s="5"/>
    </row>
    <row r="349" ht="13.5" customHeight="1" spans="1:1">
      <c r="A349" s="5"/>
    </row>
    <row r="350" ht="13.5" customHeight="1" spans="1:1">
      <c r="A350" s="5"/>
    </row>
    <row r="351" ht="13.5" customHeight="1" spans="1:1">
      <c r="A351" s="5"/>
    </row>
    <row r="352" ht="13.5" customHeight="1" spans="1:1">
      <c r="A352" s="5"/>
    </row>
    <row r="353" ht="13.5" customHeight="1" spans="1:1">
      <c r="A353" s="5"/>
    </row>
    <row r="354" ht="13.5" customHeight="1" spans="1:1">
      <c r="A354" s="5"/>
    </row>
    <row r="355" ht="13.5" customHeight="1" spans="1:1">
      <c r="A355" s="5"/>
    </row>
    <row r="356" ht="13.5" customHeight="1" spans="1:1">
      <c r="A356" s="5"/>
    </row>
    <row r="357" ht="13.5" customHeight="1" spans="1:1">
      <c r="A357" s="5"/>
    </row>
    <row r="358" ht="13.5" customHeight="1" spans="1:1">
      <c r="A358" s="5"/>
    </row>
    <row r="359" ht="13.5" customHeight="1" spans="1:1">
      <c r="A359" s="5"/>
    </row>
    <row r="360" ht="13.5" customHeight="1" spans="1:1">
      <c r="A360" s="5"/>
    </row>
    <row r="361" ht="13.5" customHeight="1" spans="1:1">
      <c r="A361" s="5"/>
    </row>
    <row r="362" ht="13.5" customHeight="1" spans="1:1">
      <c r="A362" s="5"/>
    </row>
    <row r="363" ht="13.5" customHeight="1" spans="1:1">
      <c r="A363" s="5"/>
    </row>
    <row r="364" ht="13.5" customHeight="1" spans="1:1">
      <c r="A364" s="5"/>
    </row>
    <row r="365" ht="13.5" customHeight="1" spans="1:1">
      <c r="A365" s="5"/>
    </row>
    <row r="366" ht="13.5" customHeight="1" spans="1:1">
      <c r="A366" s="5"/>
    </row>
    <row r="367" ht="13.5" customHeight="1" spans="1:1">
      <c r="A367" s="5"/>
    </row>
    <row r="368" ht="13.5" customHeight="1" spans="1:1">
      <c r="A368" s="5"/>
    </row>
    <row r="369" ht="13.5" customHeight="1" spans="1:1">
      <c r="A369" s="5"/>
    </row>
    <row r="370" ht="13.5" customHeight="1" spans="1:1">
      <c r="A370" s="5"/>
    </row>
    <row r="371" ht="13.5" customHeight="1" spans="1:1">
      <c r="A371" s="5"/>
    </row>
    <row r="372" ht="13.5" customHeight="1" spans="1:1">
      <c r="A372" s="5"/>
    </row>
    <row r="373" ht="13.5" customHeight="1" spans="1:1">
      <c r="A373" s="5"/>
    </row>
    <row r="374" ht="13.5" customHeight="1" spans="1:1">
      <c r="A374" s="5"/>
    </row>
    <row r="375" ht="13.5" customHeight="1" spans="1:1">
      <c r="A375" s="5"/>
    </row>
    <row r="376" ht="13.5" customHeight="1" spans="1:1">
      <c r="A376" s="5"/>
    </row>
    <row r="377" ht="13.5" customHeight="1" spans="1:1">
      <c r="A377" s="5"/>
    </row>
    <row r="378" ht="13.5" customHeight="1" spans="1:1">
      <c r="A378" s="5"/>
    </row>
    <row r="379" ht="13.5" customHeight="1" spans="1:1">
      <c r="A379" s="5"/>
    </row>
    <row r="380" ht="13.5" customHeight="1" spans="1:1">
      <c r="A380" s="5"/>
    </row>
    <row r="381" ht="13.5" customHeight="1" spans="1:1">
      <c r="A381" s="5"/>
    </row>
    <row r="382" ht="13.5" customHeight="1" spans="1:1">
      <c r="A382" s="5"/>
    </row>
    <row r="383" ht="13.5" customHeight="1" spans="1:1">
      <c r="A383" s="5"/>
    </row>
    <row r="384" ht="13.5" customHeight="1" spans="1:1">
      <c r="A384" s="5"/>
    </row>
    <row r="385" ht="13.5" customHeight="1" spans="1:1">
      <c r="A385" s="5"/>
    </row>
    <row r="386" ht="13.5" customHeight="1" spans="1:1">
      <c r="A386" s="5"/>
    </row>
    <row r="387" ht="13.5" customHeight="1" spans="1:1">
      <c r="A387" s="5"/>
    </row>
    <row r="388" ht="13.5" customHeight="1" spans="1:1">
      <c r="A388" s="5"/>
    </row>
    <row r="389" ht="13.5" customHeight="1" spans="1:1">
      <c r="A389" s="5"/>
    </row>
    <row r="390" ht="13.5" customHeight="1" spans="1:1">
      <c r="A390" s="5"/>
    </row>
    <row r="391" ht="13.5" customHeight="1" spans="1:1">
      <c r="A391" s="5"/>
    </row>
    <row r="392" ht="13.5" customHeight="1" spans="1:1">
      <c r="A392" s="5"/>
    </row>
    <row r="393" ht="13.5" customHeight="1" spans="1:1">
      <c r="A393" s="5"/>
    </row>
    <row r="394" ht="13.5" customHeight="1" spans="1:1">
      <c r="A394" s="5"/>
    </row>
    <row r="395" ht="13.5" customHeight="1" spans="1:1">
      <c r="A395" s="5"/>
    </row>
    <row r="396" ht="13.5" customHeight="1" spans="1:1">
      <c r="A396" s="5"/>
    </row>
    <row r="397" ht="13.5" customHeight="1" spans="1:1">
      <c r="A397" s="5"/>
    </row>
    <row r="398" ht="13.5" customHeight="1" spans="1:1">
      <c r="A398" s="5"/>
    </row>
    <row r="399" ht="13.5" customHeight="1" spans="1:1">
      <c r="A399" s="5"/>
    </row>
    <row r="400" ht="13.5" customHeight="1" spans="1:1">
      <c r="A400" s="5"/>
    </row>
    <row r="401" ht="13.5" customHeight="1" spans="1:1">
      <c r="A401" s="5"/>
    </row>
    <row r="402" ht="13.5" customHeight="1" spans="1:1">
      <c r="A402" s="5"/>
    </row>
    <row r="403" ht="13.5" customHeight="1" spans="1:1">
      <c r="A403" s="5"/>
    </row>
    <row r="404" ht="13.5" customHeight="1" spans="1:1">
      <c r="A404" s="5"/>
    </row>
    <row r="405" ht="13.5" customHeight="1" spans="1:1">
      <c r="A405" s="5"/>
    </row>
    <row r="406" ht="13.5" customHeight="1" spans="1:1">
      <c r="A406" s="5"/>
    </row>
    <row r="407" ht="13.5" customHeight="1" spans="1:1">
      <c r="A407" s="5"/>
    </row>
    <row r="408" ht="13.5" customHeight="1" spans="1:1">
      <c r="A408" s="5"/>
    </row>
    <row r="409" ht="13.5" customHeight="1" spans="1:1">
      <c r="A409" s="5"/>
    </row>
    <row r="410" ht="13.5" customHeight="1" spans="1:1">
      <c r="A410" s="5"/>
    </row>
    <row r="411" ht="13.5" customHeight="1" spans="1:1">
      <c r="A411" s="5"/>
    </row>
    <row r="412" ht="13.5" customHeight="1" spans="1:1">
      <c r="A412" s="5"/>
    </row>
    <row r="413" ht="13.5" customHeight="1" spans="1:1">
      <c r="A413" s="5"/>
    </row>
    <row r="414" ht="13.5" customHeight="1" spans="1:1">
      <c r="A414" s="5"/>
    </row>
    <row r="415" ht="13.5" customHeight="1" spans="1:1">
      <c r="A415" s="5"/>
    </row>
    <row r="416" ht="13.5" customHeight="1" spans="1:1">
      <c r="A416" s="5"/>
    </row>
    <row r="417" ht="13.5" customHeight="1" spans="1:1">
      <c r="A417" s="5"/>
    </row>
    <row r="418" ht="13.5" customHeight="1" spans="1:1">
      <c r="A418" s="5"/>
    </row>
    <row r="419" ht="13.5" customHeight="1" spans="1:1">
      <c r="A419" s="5"/>
    </row>
    <row r="420" ht="13.5" customHeight="1" spans="1:1">
      <c r="A420" s="5"/>
    </row>
    <row r="421" ht="13.5" customHeight="1" spans="1:1">
      <c r="A421" s="5"/>
    </row>
    <row r="422" ht="13.5" customHeight="1" spans="1:1">
      <c r="A422" s="5"/>
    </row>
    <row r="423" ht="13.5" customHeight="1" spans="1:1">
      <c r="A423" s="5"/>
    </row>
    <row r="424" ht="13.5" customHeight="1" spans="1:1">
      <c r="A424" s="5"/>
    </row>
    <row r="425" ht="13.5" customHeight="1" spans="1:1">
      <c r="A425" s="5"/>
    </row>
    <row r="426" ht="13.5" customHeight="1" spans="1:1">
      <c r="A426" s="5"/>
    </row>
    <row r="427" ht="13.5" customHeight="1" spans="1:1">
      <c r="A427" s="5"/>
    </row>
    <row r="428" ht="13.5" customHeight="1" spans="1:1">
      <c r="A428" s="5"/>
    </row>
    <row r="429" ht="15.75" customHeight="1" spans="1:1">
      <c r="A429" s="5"/>
    </row>
    <row r="430" ht="15.75" customHeight="1" spans="1:1">
      <c r="A430" s="5"/>
    </row>
    <row r="431" ht="15.75" customHeight="1" spans="1:1">
      <c r="A431" s="5"/>
    </row>
    <row r="432" ht="15.75" customHeight="1" spans="1:1">
      <c r="A432" s="5"/>
    </row>
    <row r="433" ht="15.75" customHeight="1" spans="1:1">
      <c r="A433" s="5"/>
    </row>
    <row r="434" ht="15.75" customHeight="1" spans="1:1">
      <c r="A434" s="5"/>
    </row>
    <row r="435" ht="15.75" customHeight="1" spans="1:1">
      <c r="A435" s="5"/>
    </row>
    <row r="436" ht="15.75" customHeight="1" spans="1:1">
      <c r="A436" s="5"/>
    </row>
    <row r="437" ht="15.75" customHeight="1" spans="1:1">
      <c r="A437" s="5"/>
    </row>
    <row r="438" ht="15.75" customHeight="1" spans="1:1">
      <c r="A438" s="5"/>
    </row>
    <row r="439" ht="15.75" customHeight="1" spans="1:1">
      <c r="A439" s="5"/>
    </row>
    <row r="440" ht="15.75" customHeight="1" spans="1:1">
      <c r="A440" s="5"/>
    </row>
    <row r="441" ht="15.75" customHeight="1" spans="1:1">
      <c r="A441" s="5"/>
    </row>
    <row r="442" ht="15.75" customHeight="1" spans="1:1">
      <c r="A442" s="5"/>
    </row>
    <row r="443" ht="15.75" customHeight="1" spans="1:1">
      <c r="A443" s="5"/>
    </row>
    <row r="444" ht="15.75" customHeight="1" spans="1:1">
      <c r="A444" s="5"/>
    </row>
    <row r="445" ht="15.75" customHeight="1" spans="1:1">
      <c r="A445" s="5"/>
    </row>
    <row r="446" ht="15.75" customHeight="1" spans="1:1">
      <c r="A446" s="5"/>
    </row>
    <row r="447" ht="15.75" customHeight="1" spans="1:1">
      <c r="A447" s="5"/>
    </row>
    <row r="448" ht="15.75" customHeight="1" spans="1:1">
      <c r="A448" s="5"/>
    </row>
    <row r="449" ht="15.75" customHeight="1" spans="1:1">
      <c r="A449" s="5"/>
    </row>
    <row r="450" ht="15.75" customHeight="1" spans="1:1">
      <c r="A450" s="5"/>
    </row>
    <row r="451" ht="15.75" customHeight="1" spans="1:1">
      <c r="A451" s="5"/>
    </row>
    <row r="452" ht="15.75" customHeight="1" spans="1:1">
      <c r="A452" s="5"/>
    </row>
    <row r="453" ht="15.75" customHeight="1" spans="1:1">
      <c r="A453" s="5"/>
    </row>
    <row r="454" ht="15.75" customHeight="1" spans="1:1">
      <c r="A454" s="5"/>
    </row>
    <row r="455" ht="15.75" customHeight="1" spans="1:1">
      <c r="A455" s="5"/>
    </row>
    <row r="456" ht="15.75" customHeight="1" spans="1:1">
      <c r="A456" s="5"/>
    </row>
    <row r="457" ht="15.75" customHeight="1" spans="1:1">
      <c r="A457" s="5"/>
    </row>
    <row r="458" ht="15.75" customHeight="1" spans="1:1">
      <c r="A458" s="5"/>
    </row>
    <row r="459" ht="15.75" customHeight="1" spans="1:1">
      <c r="A459" s="5"/>
    </row>
    <row r="460" ht="15.75" customHeight="1" spans="1:1">
      <c r="A460" s="5"/>
    </row>
    <row r="461" ht="15.75" customHeight="1" spans="1:1">
      <c r="A461" s="5"/>
    </row>
    <row r="462" ht="15.75" customHeight="1" spans="1:1">
      <c r="A462" s="5"/>
    </row>
    <row r="463" ht="15.75" customHeight="1" spans="1:1">
      <c r="A463" s="5"/>
    </row>
    <row r="464" ht="15.75" customHeight="1" spans="1:1">
      <c r="A464" s="5"/>
    </row>
    <row r="465" ht="15.75" customHeight="1" spans="1:1">
      <c r="A465" s="5"/>
    </row>
    <row r="466" ht="15.75" customHeight="1" spans="1:1">
      <c r="A466" s="5"/>
    </row>
    <row r="467" ht="15.75" customHeight="1" spans="1:1">
      <c r="A467" s="5"/>
    </row>
    <row r="468" ht="15.75" customHeight="1" spans="1:1">
      <c r="A468" s="5"/>
    </row>
    <row r="469" ht="15.75" customHeight="1" spans="1:1">
      <c r="A469" s="5"/>
    </row>
    <row r="470" ht="15.75" customHeight="1" spans="1:1">
      <c r="A470" s="5"/>
    </row>
    <row r="471" ht="15.75" customHeight="1" spans="1:1">
      <c r="A471" s="5"/>
    </row>
    <row r="472" ht="15.75" customHeight="1" spans="1:1">
      <c r="A472" s="5"/>
    </row>
    <row r="473" ht="15.75" customHeight="1" spans="1:1">
      <c r="A473" s="5"/>
    </row>
    <row r="474" ht="15.75" customHeight="1" spans="1:1">
      <c r="A474" s="5"/>
    </row>
    <row r="475" ht="15.75" customHeight="1" spans="1:1">
      <c r="A475" s="5"/>
    </row>
    <row r="476" ht="15.75" customHeight="1" spans="1:1">
      <c r="A476" s="5"/>
    </row>
    <row r="477" ht="15.75" customHeight="1" spans="1:1">
      <c r="A477" s="5"/>
    </row>
    <row r="478" ht="15.75" customHeight="1" spans="1:1">
      <c r="A478" s="5"/>
    </row>
    <row r="479" ht="15.75" customHeight="1" spans="1:1">
      <c r="A479" s="5"/>
    </row>
    <row r="480" ht="15.75" customHeight="1" spans="1:1">
      <c r="A480" s="5"/>
    </row>
    <row r="481" ht="15.75" customHeight="1" spans="1:1">
      <c r="A481" s="5"/>
    </row>
    <row r="482" ht="15.75" customHeight="1" spans="1:1">
      <c r="A482" s="5"/>
    </row>
    <row r="483" ht="15.75" customHeight="1" spans="1:1">
      <c r="A483" s="5"/>
    </row>
    <row r="484" ht="15.75" customHeight="1" spans="1:1">
      <c r="A484" s="5"/>
    </row>
    <row r="485" ht="15.75" customHeight="1" spans="1:1">
      <c r="A485" s="5"/>
    </row>
    <row r="486" ht="15.75" customHeight="1" spans="1:1">
      <c r="A486" s="5"/>
    </row>
    <row r="487" ht="15.75" customHeight="1" spans="1:1">
      <c r="A487" s="5"/>
    </row>
    <row r="488" ht="15.75" customHeight="1" spans="1:1">
      <c r="A488" s="5"/>
    </row>
    <row r="489" ht="15.75" customHeight="1" spans="1:1">
      <c r="A489" s="5"/>
    </row>
    <row r="490" ht="15.75" customHeight="1" spans="1:1">
      <c r="A490" s="5"/>
    </row>
    <row r="491" ht="15.75" customHeight="1" spans="1:1">
      <c r="A491" s="5"/>
    </row>
    <row r="492" ht="15.75" customHeight="1" spans="1:1">
      <c r="A492" s="5"/>
    </row>
    <row r="493" ht="15.75" customHeight="1" spans="1:1">
      <c r="A493" s="5"/>
    </row>
    <row r="494" ht="15.75" customHeight="1" spans="1:1">
      <c r="A494" s="5"/>
    </row>
    <row r="495" ht="15.75" customHeight="1" spans="1:1">
      <c r="A495" s="5"/>
    </row>
    <row r="496" ht="15.75" customHeight="1" spans="1:1">
      <c r="A496" s="5"/>
    </row>
    <row r="497" ht="15.75" customHeight="1" spans="1:1">
      <c r="A497" s="5"/>
    </row>
    <row r="498" ht="15.75" customHeight="1" spans="1:1">
      <c r="A498" s="5"/>
    </row>
    <row r="499" ht="15.75" customHeight="1" spans="1:1">
      <c r="A499" s="5"/>
    </row>
    <row r="500" ht="15.75" customHeight="1" spans="1:1">
      <c r="A500" s="5"/>
    </row>
    <row r="501" ht="15.75" customHeight="1" spans="1:1">
      <c r="A501" s="5"/>
    </row>
    <row r="502" ht="15.75" customHeight="1" spans="1:1">
      <c r="A502" s="5"/>
    </row>
    <row r="503" ht="15.75" customHeight="1" spans="1:1">
      <c r="A503" s="5"/>
    </row>
    <row r="504" ht="15.75" customHeight="1" spans="1:1">
      <c r="A504" s="5"/>
    </row>
    <row r="505" ht="15.75" customHeight="1" spans="1:1">
      <c r="A505" s="5"/>
    </row>
    <row r="506" ht="15.75" customHeight="1" spans="1:1">
      <c r="A506" s="5"/>
    </row>
    <row r="507" ht="15.75" customHeight="1" spans="1:1">
      <c r="A507" s="5"/>
    </row>
    <row r="508" ht="15.75" customHeight="1" spans="1:1">
      <c r="A508" s="5"/>
    </row>
    <row r="509" ht="15.75" customHeight="1" spans="1:1">
      <c r="A509" s="5"/>
    </row>
    <row r="510" ht="15.75" customHeight="1" spans="1:1">
      <c r="A510" s="5"/>
    </row>
    <row r="511" ht="15.75" customHeight="1" spans="1:1">
      <c r="A511" s="5"/>
    </row>
    <row r="512" ht="15.75" customHeight="1" spans="1:1">
      <c r="A512" s="5"/>
    </row>
    <row r="513" ht="15.75" customHeight="1" spans="1:1">
      <c r="A513" s="5"/>
    </row>
    <row r="514" ht="15.75" customHeight="1" spans="1:1">
      <c r="A514" s="5"/>
    </row>
    <row r="515" ht="15.75" customHeight="1" spans="1:1">
      <c r="A515" s="5"/>
    </row>
    <row r="516" ht="15.75" customHeight="1" spans="1:1">
      <c r="A516" s="5"/>
    </row>
    <row r="517" ht="15.75" customHeight="1" spans="1:1">
      <c r="A517" s="5"/>
    </row>
    <row r="518" ht="15.75" customHeight="1" spans="1:1">
      <c r="A518" s="5"/>
    </row>
    <row r="519" ht="15.75" customHeight="1" spans="1:1">
      <c r="A519" s="5"/>
    </row>
    <row r="520" ht="15.75" customHeight="1" spans="1:1">
      <c r="A520" s="5"/>
    </row>
    <row r="521" ht="15.75" customHeight="1" spans="1:1">
      <c r="A521" s="5"/>
    </row>
    <row r="522" ht="15.75" customHeight="1" spans="1:1">
      <c r="A522" s="5"/>
    </row>
    <row r="523" ht="15.75" customHeight="1" spans="1:1">
      <c r="A523" s="5"/>
    </row>
    <row r="524" ht="15.75" customHeight="1" spans="1:1">
      <c r="A524" s="5"/>
    </row>
    <row r="525" ht="15.75" customHeight="1" spans="1:1">
      <c r="A525" s="5"/>
    </row>
    <row r="526" ht="15.75" customHeight="1" spans="1:1">
      <c r="A526" s="5"/>
    </row>
    <row r="527" ht="15.75" customHeight="1" spans="1:1">
      <c r="A527" s="5"/>
    </row>
    <row r="528" ht="15.75" customHeight="1" spans="1:1">
      <c r="A528" s="5"/>
    </row>
    <row r="529" ht="15.75" customHeight="1" spans="1:1">
      <c r="A529" s="5"/>
    </row>
    <row r="530" ht="15.75" customHeight="1" spans="1:1">
      <c r="A530" s="5"/>
    </row>
    <row r="531" ht="15.75" customHeight="1" spans="1:1">
      <c r="A531" s="5"/>
    </row>
    <row r="532" ht="15.75" customHeight="1" spans="1:1">
      <c r="A532" s="5"/>
    </row>
    <row r="533" ht="15.75" customHeight="1" spans="1:1">
      <c r="A533" s="5"/>
    </row>
    <row r="534" ht="15.75" customHeight="1" spans="1:1">
      <c r="A534" s="5"/>
    </row>
    <row r="535" ht="15.75" customHeight="1" spans="1:1">
      <c r="A535" s="5"/>
    </row>
    <row r="536" ht="15.75" customHeight="1" spans="1:1">
      <c r="A536" s="5"/>
    </row>
    <row r="537" ht="15.75" customHeight="1" spans="1:1">
      <c r="A537" s="5"/>
    </row>
    <row r="538" ht="15.75" customHeight="1" spans="1:1">
      <c r="A538" s="5"/>
    </row>
    <row r="539" ht="15.75" customHeight="1" spans="1:1">
      <c r="A539" s="5"/>
    </row>
    <row r="540" ht="15.75" customHeight="1" spans="1:1">
      <c r="A540" s="5"/>
    </row>
    <row r="541" ht="15.75" customHeight="1" spans="1:1">
      <c r="A541" s="5"/>
    </row>
    <row r="542" ht="15.75" customHeight="1" spans="1:1">
      <c r="A542" s="5"/>
    </row>
    <row r="543" ht="15.75" customHeight="1" spans="1:1">
      <c r="A543" s="5"/>
    </row>
    <row r="544" ht="15.75" customHeight="1" spans="1:1">
      <c r="A544" s="5"/>
    </row>
    <row r="545" ht="15.75" customHeight="1" spans="1:1">
      <c r="A545" s="5"/>
    </row>
    <row r="546" ht="15.75" customHeight="1" spans="1:1">
      <c r="A546" s="5"/>
    </row>
    <row r="547" ht="15.75" customHeight="1" spans="1:1">
      <c r="A547" s="5"/>
    </row>
    <row r="548" ht="15.75" customHeight="1" spans="1:1">
      <c r="A548" s="5"/>
    </row>
    <row r="549" ht="15.75" customHeight="1" spans="1:1">
      <c r="A549" s="5"/>
    </row>
    <row r="550" ht="15.75" customHeight="1" spans="1:1">
      <c r="A550" s="5"/>
    </row>
    <row r="551" ht="15.75" customHeight="1" spans="1:1">
      <c r="A551" s="5"/>
    </row>
    <row r="552" ht="15.75" customHeight="1" spans="1:1">
      <c r="A552" s="5"/>
    </row>
    <row r="553" ht="15.75" customHeight="1" spans="1:1">
      <c r="A553" s="5"/>
    </row>
    <row r="554" ht="15.75" customHeight="1" spans="1:1">
      <c r="A554" s="5"/>
    </row>
    <row r="555" ht="15.75" customHeight="1" spans="1:1">
      <c r="A555" s="5"/>
    </row>
    <row r="556" ht="15.75" customHeight="1" spans="1:1">
      <c r="A556" s="5"/>
    </row>
    <row r="557" ht="15.75" customHeight="1" spans="1:1">
      <c r="A557" s="5"/>
    </row>
    <row r="558" ht="15.75" customHeight="1" spans="1:1">
      <c r="A558" s="5"/>
    </row>
    <row r="559" ht="15.75" customHeight="1" spans="1:1">
      <c r="A559" s="5"/>
    </row>
    <row r="560" ht="15.75" customHeight="1" spans="1:1">
      <c r="A560" s="5"/>
    </row>
    <row r="561" ht="15.75" customHeight="1" spans="1:1">
      <c r="A561" s="5"/>
    </row>
    <row r="562" ht="15.75" customHeight="1" spans="1:1">
      <c r="A562" s="5"/>
    </row>
    <row r="563" ht="15.75" customHeight="1" spans="1:1">
      <c r="A563" s="5"/>
    </row>
    <row r="564" ht="15.75" customHeight="1" spans="1:1">
      <c r="A564" s="5"/>
    </row>
    <row r="565" ht="15.75" customHeight="1" spans="1:1">
      <c r="A565" s="5"/>
    </row>
    <row r="566" ht="15.75" customHeight="1" spans="1:1">
      <c r="A566" s="5"/>
    </row>
    <row r="567" ht="15.75" customHeight="1" spans="1:1">
      <c r="A567" s="5"/>
    </row>
    <row r="568" ht="15.75" customHeight="1" spans="1:1">
      <c r="A568" s="5"/>
    </row>
    <row r="569" ht="15.75" customHeight="1" spans="1:1">
      <c r="A569" s="5"/>
    </row>
    <row r="570" ht="15.75" customHeight="1" spans="1:1">
      <c r="A570" s="5"/>
    </row>
    <row r="571" ht="15.75" customHeight="1" spans="1:1">
      <c r="A571" s="5"/>
    </row>
    <row r="572" ht="15.75" customHeight="1" spans="1:1">
      <c r="A572" s="5"/>
    </row>
    <row r="573" ht="15.75" customHeight="1" spans="1:1">
      <c r="A573" s="5"/>
    </row>
    <row r="574" ht="15.75" customHeight="1" spans="1:1">
      <c r="A574" s="5"/>
    </row>
    <row r="575" ht="15.75" customHeight="1" spans="1:1">
      <c r="A575" s="5"/>
    </row>
    <row r="576" ht="15.75" customHeight="1" spans="1:1">
      <c r="A576" s="5"/>
    </row>
    <row r="577" ht="15.75" customHeight="1" spans="1:1">
      <c r="A577" s="5"/>
    </row>
    <row r="578" ht="15.75" customHeight="1" spans="1:1">
      <c r="A578" s="5"/>
    </row>
    <row r="579" ht="15.75" customHeight="1" spans="1:1">
      <c r="A579" s="5"/>
    </row>
    <row r="580" ht="15.75" customHeight="1" spans="1:1">
      <c r="A580" s="5"/>
    </row>
    <row r="581" ht="15.75" customHeight="1" spans="1:1">
      <c r="A581" s="5"/>
    </row>
    <row r="582" ht="15.75" customHeight="1" spans="1:1">
      <c r="A582" s="5"/>
    </row>
    <row r="583" ht="15.75" customHeight="1" spans="1:1">
      <c r="A583" s="5"/>
    </row>
    <row r="584" ht="15.75" customHeight="1" spans="1:1">
      <c r="A584" s="5"/>
    </row>
    <row r="585" ht="15.75" customHeight="1" spans="1:1">
      <c r="A585" s="5"/>
    </row>
    <row r="586" ht="15.75" customHeight="1" spans="1:1">
      <c r="A586" s="5"/>
    </row>
    <row r="587" ht="15.75" customHeight="1" spans="1:1">
      <c r="A587" s="5"/>
    </row>
    <row r="588" ht="15.75" customHeight="1" spans="1:1">
      <c r="A588" s="5"/>
    </row>
    <row r="589" ht="15.75" customHeight="1" spans="1:1">
      <c r="A589" s="5"/>
    </row>
    <row r="590" ht="15.75" customHeight="1" spans="1:1">
      <c r="A590" s="5"/>
    </row>
    <row r="591" ht="15.75" customHeight="1" spans="1:1">
      <c r="A591" s="5"/>
    </row>
    <row r="592" ht="15.75" customHeight="1" spans="1:1">
      <c r="A592" s="5"/>
    </row>
    <row r="593" ht="15.75" customHeight="1" spans="1:1">
      <c r="A593" s="5"/>
    </row>
    <row r="594" ht="15.75" customHeight="1" spans="1:1">
      <c r="A594" s="5"/>
    </row>
    <row r="595" ht="15.75" customHeight="1" spans="1:1">
      <c r="A595" s="5"/>
    </row>
    <row r="596" ht="15.75" customHeight="1" spans="1:1">
      <c r="A596" s="5"/>
    </row>
    <row r="597" ht="15.75" customHeight="1" spans="1:1">
      <c r="A597" s="5"/>
    </row>
    <row r="598" ht="15.75" customHeight="1" spans="1:1">
      <c r="A598" s="5"/>
    </row>
    <row r="599" ht="15.75" customHeight="1" spans="1:1">
      <c r="A599" s="5"/>
    </row>
    <row r="600" ht="15.75" customHeight="1" spans="1:1">
      <c r="A600" s="5"/>
    </row>
    <row r="601" ht="15.75" customHeight="1" spans="1:1">
      <c r="A601" s="5"/>
    </row>
    <row r="602" ht="15.75" customHeight="1" spans="1:1">
      <c r="A602" s="5"/>
    </row>
    <row r="603" ht="15.75" customHeight="1" spans="1:1">
      <c r="A603" s="5"/>
    </row>
    <row r="604" ht="15.75" customHeight="1" spans="1:1">
      <c r="A604" s="5"/>
    </row>
    <row r="605" ht="15.75" customHeight="1" spans="1:1">
      <c r="A605" s="5"/>
    </row>
    <row r="606" ht="15.75" customHeight="1" spans="1:1">
      <c r="A606" s="5"/>
    </row>
    <row r="607" ht="15.75" customHeight="1" spans="1:1">
      <c r="A607" s="5"/>
    </row>
    <row r="608" ht="15.75" customHeight="1" spans="1:1">
      <c r="A608" s="5"/>
    </row>
    <row r="609" ht="15.75" customHeight="1" spans="1:1">
      <c r="A609" s="5"/>
    </row>
    <row r="610" ht="15.75" customHeight="1" spans="1:1">
      <c r="A610" s="5"/>
    </row>
    <row r="611" ht="15.75" customHeight="1" spans="1:1">
      <c r="A611" s="5"/>
    </row>
    <row r="612" ht="15.75" customHeight="1" spans="1:1">
      <c r="A612" s="5"/>
    </row>
    <row r="613" ht="15.75" customHeight="1" spans="1:1">
      <c r="A613" s="5"/>
    </row>
    <row r="614" ht="15.75" customHeight="1" spans="1:1">
      <c r="A614" s="5"/>
    </row>
    <row r="615" ht="15.75" customHeight="1" spans="1:1">
      <c r="A615" s="5"/>
    </row>
    <row r="616" ht="15.75" customHeight="1" spans="1:1">
      <c r="A616" s="5"/>
    </row>
    <row r="617" ht="15.75" customHeight="1" spans="1:1">
      <c r="A617" s="5"/>
    </row>
    <row r="618" ht="15.75" customHeight="1" spans="1:1">
      <c r="A618" s="5"/>
    </row>
    <row r="619" ht="15.75" customHeight="1" spans="1:1">
      <c r="A619" s="5"/>
    </row>
    <row r="620" ht="15.75" customHeight="1" spans="1:1">
      <c r="A620" s="5"/>
    </row>
    <row r="621" ht="15.75" customHeight="1" spans="1:1">
      <c r="A621" s="5"/>
    </row>
    <row r="622" ht="15.75" customHeight="1" spans="1:1">
      <c r="A622" s="5"/>
    </row>
    <row r="623" ht="15.75" customHeight="1" spans="1:1">
      <c r="A623" s="5"/>
    </row>
    <row r="624" ht="15.75" customHeight="1" spans="1:1">
      <c r="A624" s="5"/>
    </row>
    <row r="625" ht="15.75" customHeight="1" spans="1:1">
      <c r="A625" s="5"/>
    </row>
    <row r="626" ht="15.75" customHeight="1" spans="1:1">
      <c r="A626" s="5"/>
    </row>
    <row r="627" ht="15.75" customHeight="1" spans="1:1">
      <c r="A627" s="5"/>
    </row>
    <row r="628" ht="15.75" customHeight="1" spans="1:1">
      <c r="A628" s="5"/>
    </row>
    <row r="629" ht="15.75" customHeight="1" spans="1:1">
      <c r="A629" s="5"/>
    </row>
    <row r="630" ht="15.75" customHeight="1" spans="1:1">
      <c r="A630" s="5"/>
    </row>
    <row r="631" ht="15.75" customHeight="1" spans="1:1">
      <c r="A631" s="5"/>
    </row>
    <row r="632" ht="15.75" customHeight="1" spans="1:1">
      <c r="A632" s="5"/>
    </row>
    <row r="633" ht="15.75" customHeight="1" spans="1:1">
      <c r="A633" s="5"/>
    </row>
    <row r="634" ht="15.75" customHeight="1" spans="1:1">
      <c r="A634" s="5"/>
    </row>
    <row r="635" ht="15.75" customHeight="1" spans="1:1">
      <c r="A635" s="5"/>
    </row>
    <row r="636" ht="15.75" customHeight="1" spans="1:1">
      <c r="A636" s="5"/>
    </row>
    <row r="637" ht="15.75" customHeight="1" spans="1:1">
      <c r="A637" s="5"/>
    </row>
    <row r="638" ht="15.75" customHeight="1" spans="1:1">
      <c r="A638" s="5"/>
    </row>
    <row r="639" ht="15.75" customHeight="1" spans="1:1">
      <c r="A639" s="5"/>
    </row>
    <row r="640" ht="15.75" customHeight="1" spans="1:1">
      <c r="A640" s="5"/>
    </row>
    <row r="641" ht="15.75" customHeight="1" spans="1:1">
      <c r="A641" s="5"/>
    </row>
    <row r="642" ht="15.75" customHeight="1" spans="1:1">
      <c r="A642" s="5"/>
    </row>
    <row r="643" ht="15.75" customHeight="1" spans="1:1">
      <c r="A643" s="5"/>
    </row>
    <row r="644" ht="15.75" customHeight="1" spans="1:1">
      <c r="A644" s="5"/>
    </row>
    <row r="645" ht="15.75" customHeight="1" spans="1:1">
      <c r="A645" s="5"/>
    </row>
    <row r="646" ht="15.75" customHeight="1" spans="1:1">
      <c r="A646" s="5"/>
    </row>
    <row r="647" ht="15.75" customHeight="1" spans="1:1">
      <c r="A647" s="5"/>
    </row>
    <row r="648" ht="15.75" customHeight="1" spans="1:1">
      <c r="A648" s="5"/>
    </row>
    <row r="649" ht="15.75" customHeight="1" spans="1:1">
      <c r="A649" s="5"/>
    </row>
    <row r="650" ht="15.75" customHeight="1" spans="1:1">
      <c r="A650" s="5"/>
    </row>
    <row r="651" ht="15.75" customHeight="1" spans="1:1">
      <c r="A651" s="5"/>
    </row>
    <row r="652" ht="15.75" customHeight="1" spans="1:1">
      <c r="A652" s="5"/>
    </row>
    <row r="653" ht="15.75" customHeight="1" spans="1:1">
      <c r="A653" s="5"/>
    </row>
    <row r="654" ht="15.75" customHeight="1" spans="1:1">
      <c r="A654" s="5"/>
    </row>
    <row r="655" ht="15.75" customHeight="1" spans="1:1">
      <c r="A655" s="5"/>
    </row>
    <row r="656" ht="15.75" customHeight="1" spans="1:1">
      <c r="A656" s="5"/>
    </row>
    <row r="657" ht="15.75" customHeight="1" spans="1:1">
      <c r="A657" s="5"/>
    </row>
    <row r="658" ht="15.75" customHeight="1" spans="1:1">
      <c r="A658" s="5"/>
    </row>
    <row r="659" ht="15.75" customHeight="1" spans="1:1">
      <c r="A659" s="5"/>
    </row>
    <row r="660" ht="15.75" customHeight="1" spans="1:1">
      <c r="A660" s="5"/>
    </row>
    <row r="661" ht="15.75" customHeight="1" spans="1:1">
      <c r="A661" s="5"/>
    </row>
    <row r="662" ht="15.75" customHeight="1" spans="1:1">
      <c r="A662" s="5"/>
    </row>
    <row r="663" ht="15.75" customHeight="1" spans="1:1">
      <c r="A663" s="5"/>
    </row>
    <row r="664" ht="15.75" customHeight="1" spans="1:1">
      <c r="A664" s="5"/>
    </row>
    <row r="665" ht="15.75" customHeight="1" spans="1:1">
      <c r="A665" s="5"/>
    </row>
    <row r="666" ht="15.75" customHeight="1" spans="1:1">
      <c r="A666" s="5"/>
    </row>
    <row r="667" ht="15.75" customHeight="1" spans="1:1">
      <c r="A667" s="5"/>
    </row>
    <row r="668" ht="15.75" customHeight="1" spans="1:1">
      <c r="A668" s="5"/>
    </row>
    <row r="669" ht="15.75" customHeight="1" spans="1:1">
      <c r="A669" s="5"/>
    </row>
    <row r="670" ht="15.75" customHeight="1" spans="1:1">
      <c r="A670" s="5"/>
    </row>
    <row r="671" ht="15.75" customHeight="1" spans="1:1">
      <c r="A671" s="5"/>
    </row>
    <row r="672" ht="15.75" customHeight="1" spans="1:1">
      <c r="A672" s="5"/>
    </row>
    <row r="673" ht="15.75" customHeight="1" spans="1:1">
      <c r="A673" s="5"/>
    </row>
    <row r="674" ht="15.75" customHeight="1" spans="1:1">
      <c r="A674" s="5"/>
    </row>
    <row r="675" ht="15.75" customHeight="1" spans="1:1">
      <c r="A675" s="5"/>
    </row>
    <row r="676" ht="15.75" customHeight="1" spans="1:1">
      <c r="A676" s="5"/>
    </row>
    <row r="677" ht="15.75" customHeight="1" spans="1:1">
      <c r="A677" s="5"/>
    </row>
    <row r="678" ht="15.75" customHeight="1" spans="1:1">
      <c r="A678" s="5"/>
    </row>
    <row r="679" ht="15.75" customHeight="1" spans="1:1">
      <c r="A679" s="5"/>
    </row>
    <row r="680" ht="15.75" customHeight="1" spans="1:1">
      <c r="A680" s="5"/>
    </row>
    <row r="681" ht="15.75" customHeight="1" spans="1:1">
      <c r="A681" s="5"/>
    </row>
    <row r="682" ht="15.75" customHeight="1" spans="1:1">
      <c r="A682" s="5"/>
    </row>
    <row r="683" ht="15.75" customHeight="1" spans="1:1">
      <c r="A683" s="5"/>
    </row>
    <row r="684" ht="15.75" customHeight="1" spans="1:1">
      <c r="A684" s="5"/>
    </row>
    <row r="685" ht="15.75" customHeight="1" spans="1:1">
      <c r="A685" s="5"/>
    </row>
    <row r="686" ht="15.75" customHeight="1" spans="1:1">
      <c r="A686" s="5"/>
    </row>
    <row r="687" ht="15.75" customHeight="1" spans="1:1">
      <c r="A687" s="5"/>
    </row>
    <row r="688" ht="15.75" customHeight="1" spans="1:1">
      <c r="A688" s="5"/>
    </row>
    <row r="689" ht="15.75" customHeight="1" spans="1:1">
      <c r="A689" s="5"/>
    </row>
    <row r="690" ht="15.75" customHeight="1" spans="1:1">
      <c r="A690" s="5"/>
    </row>
    <row r="691" ht="15.75" customHeight="1" spans="1:1">
      <c r="A691" s="5"/>
    </row>
    <row r="692" ht="15.75" customHeight="1" spans="1:1">
      <c r="A692" s="5"/>
    </row>
    <row r="693" ht="15.75" customHeight="1" spans="1:1">
      <c r="A693" s="5"/>
    </row>
    <row r="694" ht="15.75" customHeight="1" spans="1:1">
      <c r="A694" s="5"/>
    </row>
    <row r="695" ht="15.75" customHeight="1" spans="1:1">
      <c r="A695" s="5"/>
    </row>
    <row r="696" ht="15.75" customHeight="1" spans="1:1">
      <c r="A696" s="5"/>
    </row>
    <row r="697" ht="15.75" customHeight="1" spans="1:1">
      <c r="A697" s="5"/>
    </row>
    <row r="698" ht="15.75" customHeight="1" spans="1:1">
      <c r="A698" s="5"/>
    </row>
    <row r="699" ht="15.75" customHeight="1" spans="1:1">
      <c r="A699" s="5"/>
    </row>
    <row r="700" ht="15.75" customHeight="1" spans="1:1">
      <c r="A700" s="5"/>
    </row>
    <row r="701" ht="15.75" customHeight="1" spans="1:1">
      <c r="A701" s="5"/>
    </row>
    <row r="702" ht="15.75" customHeight="1" spans="1:1">
      <c r="A702" s="5"/>
    </row>
    <row r="703" ht="15.75" customHeight="1" spans="1:1">
      <c r="A703" s="5"/>
    </row>
    <row r="704" ht="15.75" customHeight="1" spans="1:1">
      <c r="A704" s="5"/>
    </row>
    <row r="705" ht="15.75" customHeight="1" spans="1:1">
      <c r="A705" s="5"/>
    </row>
    <row r="706" ht="15.75" customHeight="1" spans="1:1">
      <c r="A706" s="5"/>
    </row>
    <row r="707" ht="15.75" customHeight="1" spans="1:1">
      <c r="A707" s="5"/>
    </row>
    <row r="708" ht="15.75" customHeight="1" spans="1:1">
      <c r="A708" s="5"/>
    </row>
    <row r="709" ht="15.75" customHeight="1" spans="1:1">
      <c r="A709" s="5"/>
    </row>
    <row r="710" ht="15.75" customHeight="1" spans="1:1">
      <c r="A710" s="5"/>
    </row>
    <row r="711" ht="15.75" customHeight="1" spans="1:1">
      <c r="A711" s="5"/>
    </row>
    <row r="712" ht="15.75" customHeight="1" spans="1:1">
      <c r="A712" s="5"/>
    </row>
    <row r="713" ht="15.75" customHeight="1" spans="1:1">
      <c r="A713" s="5"/>
    </row>
    <row r="714" ht="15.75" customHeight="1" spans="1:1">
      <c r="A714" s="5"/>
    </row>
    <row r="715" ht="15.75" customHeight="1" spans="1:1">
      <c r="A715" s="5"/>
    </row>
    <row r="716" ht="15.75" customHeight="1" spans="1:1">
      <c r="A716" s="5"/>
    </row>
    <row r="717" ht="15.75" customHeight="1" spans="1:1">
      <c r="A717" s="5"/>
    </row>
    <row r="718" ht="15.75" customHeight="1" spans="1:1">
      <c r="A718" s="5"/>
    </row>
    <row r="719" ht="15.75" customHeight="1" spans="1:1">
      <c r="A719" s="5"/>
    </row>
    <row r="720" ht="15.75" customHeight="1" spans="1:1">
      <c r="A720" s="5"/>
    </row>
    <row r="721" ht="15.75" customHeight="1" spans="1:1">
      <c r="A721" s="5"/>
    </row>
    <row r="722" ht="15.75" customHeight="1" spans="1:1">
      <c r="A722" s="5"/>
    </row>
    <row r="723" ht="15.75" customHeight="1" spans="1:1">
      <c r="A723" s="5"/>
    </row>
    <row r="724" ht="15.75" customHeight="1" spans="1:1">
      <c r="A724" s="5"/>
    </row>
    <row r="725" ht="15.75" customHeight="1" spans="1:1">
      <c r="A725" s="5"/>
    </row>
    <row r="726" ht="15.75" customHeight="1" spans="1:1">
      <c r="A726" s="5"/>
    </row>
    <row r="727" ht="15.75" customHeight="1" spans="1:1">
      <c r="A727" s="5"/>
    </row>
    <row r="728" ht="15.75" customHeight="1" spans="1:1">
      <c r="A728" s="5"/>
    </row>
    <row r="729" ht="15.75" customHeight="1" spans="1:1">
      <c r="A729" s="5"/>
    </row>
    <row r="730" ht="15.75" customHeight="1" spans="1:1">
      <c r="A730" s="5"/>
    </row>
    <row r="731" ht="15.75" customHeight="1" spans="1:1">
      <c r="A731" s="5"/>
    </row>
    <row r="732" ht="15.75" customHeight="1" spans="1:1">
      <c r="A732" s="5"/>
    </row>
    <row r="733" ht="15.75" customHeight="1" spans="1:1">
      <c r="A733" s="5"/>
    </row>
    <row r="734" ht="15.75" customHeight="1" spans="1:1">
      <c r="A734" s="5"/>
    </row>
    <row r="735" ht="15.75" customHeight="1" spans="1:1">
      <c r="A735" s="5"/>
    </row>
    <row r="736" ht="15.75" customHeight="1" spans="1:1">
      <c r="A736" s="5"/>
    </row>
    <row r="737" ht="15.75" customHeight="1" spans="1:1">
      <c r="A737" s="5"/>
    </row>
    <row r="738" ht="15.75" customHeight="1" spans="1:1">
      <c r="A738" s="5"/>
    </row>
    <row r="739" ht="15.75" customHeight="1" spans="1:1">
      <c r="A739" s="5"/>
    </row>
    <row r="740" ht="15.75" customHeight="1" spans="1:1">
      <c r="A740" s="5"/>
    </row>
    <row r="741" ht="15.75" customHeight="1" spans="1:1">
      <c r="A741" s="5"/>
    </row>
    <row r="742" ht="15.75" customHeight="1" spans="1:1">
      <c r="A742" s="5"/>
    </row>
    <row r="743" ht="15.75" customHeight="1" spans="1:1">
      <c r="A743" s="5"/>
    </row>
    <row r="744" ht="15.75" customHeight="1" spans="1:1">
      <c r="A744" s="5"/>
    </row>
    <row r="745" ht="15.75" customHeight="1" spans="1:1">
      <c r="A745" s="5"/>
    </row>
    <row r="746" ht="15.75" customHeight="1" spans="1:1">
      <c r="A746" s="5"/>
    </row>
    <row r="747" ht="15.75" customHeight="1" spans="1:1">
      <c r="A747" s="5"/>
    </row>
    <row r="748" ht="15.75" customHeight="1" spans="1:1">
      <c r="A748" s="5"/>
    </row>
    <row r="749" ht="15.75" customHeight="1" spans="1:1">
      <c r="A749" s="5"/>
    </row>
    <row r="750" ht="15.75" customHeight="1" spans="1:1">
      <c r="A750" s="5"/>
    </row>
    <row r="751" ht="15.75" customHeight="1" spans="1:1">
      <c r="A751" s="5"/>
    </row>
    <row r="752" ht="15.75" customHeight="1" spans="1:1">
      <c r="A752" s="5"/>
    </row>
    <row r="753" ht="15.75" customHeight="1" spans="1:1">
      <c r="A753" s="5"/>
    </row>
    <row r="754" ht="15.75" customHeight="1" spans="1:1">
      <c r="A754" s="5"/>
    </row>
    <row r="755" ht="15.75" customHeight="1" spans="1:1">
      <c r="A755" s="5"/>
    </row>
    <row r="756" ht="15.75" customHeight="1" spans="1:1">
      <c r="A756" s="5"/>
    </row>
    <row r="757" ht="15.75" customHeight="1" spans="1:1">
      <c r="A757" s="5"/>
    </row>
    <row r="758" ht="15.75" customHeight="1" spans="1:1">
      <c r="A758" s="5"/>
    </row>
    <row r="759" ht="15.75" customHeight="1" spans="1:1">
      <c r="A759" s="5"/>
    </row>
    <row r="760" ht="15.75" customHeight="1" spans="1:1">
      <c r="A760" s="5"/>
    </row>
    <row r="761" ht="15.75" customHeight="1" spans="1:1">
      <c r="A761" s="5"/>
    </row>
    <row r="762" ht="15.75" customHeight="1" spans="1:1">
      <c r="A762" s="5"/>
    </row>
    <row r="763" ht="15.75" customHeight="1" spans="1:1">
      <c r="A763" s="5"/>
    </row>
    <row r="764" ht="15.75" customHeight="1" spans="1:1">
      <c r="A764" s="5"/>
    </row>
    <row r="765" ht="15.75" customHeight="1" spans="1:1">
      <c r="A765" s="5"/>
    </row>
    <row r="766" ht="15.75" customHeight="1" spans="1:1">
      <c r="A766" s="5"/>
    </row>
    <row r="767" ht="15.75" customHeight="1" spans="1:1">
      <c r="A767" s="5"/>
    </row>
    <row r="768" ht="15.75" customHeight="1" spans="1:1">
      <c r="A768" s="5"/>
    </row>
    <row r="769" ht="15.75" customHeight="1" spans="1:1">
      <c r="A769" s="5"/>
    </row>
    <row r="770" ht="15.75" customHeight="1" spans="1:1">
      <c r="A770" s="5"/>
    </row>
    <row r="771" ht="15.75" customHeight="1" spans="1:1">
      <c r="A771" s="5"/>
    </row>
    <row r="772" ht="15.75" customHeight="1" spans="1:1">
      <c r="A772" s="5"/>
    </row>
    <row r="773" ht="15.75" customHeight="1" spans="1:1">
      <c r="A773" s="5"/>
    </row>
    <row r="774" ht="15.75" customHeight="1" spans="1:1">
      <c r="A774" s="5"/>
    </row>
    <row r="775" ht="15.75" customHeight="1" spans="1:1">
      <c r="A775" s="5"/>
    </row>
    <row r="776" ht="15.75" customHeight="1" spans="1:1">
      <c r="A776" s="5"/>
    </row>
    <row r="777" ht="15.75" customHeight="1" spans="1:1">
      <c r="A777" s="5"/>
    </row>
    <row r="778" ht="15.75" customHeight="1" spans="1:1">
      <c r="A778" s="5"/>
    </row>
    <row r="779" ht="15.75" customHeight="1" spans="1:1">
      <c r="A779" s="5"/>
    </row>
    <row r="780" ht="15.75" customHeight="1" spans="1:1">
      <c r="A780" s="5"/>
    </row>
    <row r="781" ht="15.75" customHeight="1" spans="1:1">
      <c r="A781" s="5"/>
    </row>
    <row r="782" ht="15.75" customHeight="1" spans="1:1">
      <c r="A782" s="5"/>
    </row>
    <row r="783" ht="15.75" customHeight="1" spans="1:1">
      <c r="A783" s="5"/>
    </row>
    <row r="784" ht="15.75" customHeight="1" spans="1:1">
      <c r="A784" s="5"/>
    </row>
    <row r="785" ht="15.75" customHeight="1" spans="1:1">
      <c r="A785" s="5"/>
    </row>
    <row r="786" ht="15.75" customHeight="1" spans="1:1">
      <c r="A786" s="5"/>
    </row>
    <row r="787" ht="15.75" customHeight="1" spans="1:1">
      <c r="A787" s="5"/>
    </row>
    <row r="788" ht="15.75" customHeight="1" spans="1:1">
      <c r="A788" s="5"/>
    </row>
    <row r="789" ht="15.75" customHeight="1" spans="1:1">
      <c r="A789" s="5"/>
    </row>
    <row r="790" ht="15.75" customHeight="1" spans="1:1">
      <c r="A790" s="5"/>
    </row>
    <row r="791" ht="15.75" customHeight="1" spans="1:1">
      <c r="A791" s="5"/>
    </row>
    <row r="792" ht="15.75" customHeight="1" spans="1:1">
      <c r="A792" s="5"/>
    </row>
    <row r="793" ht="15.75" customHeight="1" spans="1:1">
      <c r="A793" s="5"/>
    </row>
    <row r="794" ht="15.75" customHeight="1" spans="1:1">
      <c r="A794" s="5"/>
    </row>
    <row r="795" ht="15.75" customHeight="1" spans="1:1">
      <c r="A795" s="5"/>
    </row>
    <row r="796" ht="15.75" customHeight="1" spans="1:1">
      <c r="A796" s="5"/>
    </row>
    <row r="797" ht="15.75" customHeight="1" spans="1:1">
      <c r="A797" s="5"/>
    </row>
    <row r="798" ht="15.75" customHeight="1" spans="1:1">
      <c r="A798" s="5"/>
    </row>
    <row r="799" ht="15.75" customHeight="1" spans="1:1">
      <c r="A799" s="5"/>
    </row>
    <row r="800" ht="15.75" customHeight="1" spans="1:1">
      <c r="A800" s="5"/>
    </row>
    <row r="801" ht="15.75" customHeight="1" spans="1:1">
      <c r="A801" s="5"/>
    </row>
    <row r="802" ht="15.75" customHeight="1" spans="1:1">
      <c r="A802" s="5"/>
    </row>
    <row r="803" ht="15.75" customHeight="1" spans="1:1">
      <c r="A803" s="5"/>
    </row>
    <row r="804" ht="15.75" customHeight="1" spans="1:1">
      <c r="A804" s="5"/>
    </row>
    <row r="805" ht="15.75" customHeight="1" spans="1:1">
      <c r="A805" s="5"/>
    </row>
    <row r="806" ht="15.75" customHeight="1" spans="1:1">
      <c r="A806" s="5"/>
    </row>
    <row r="807" ht="15.75" customHeight="1" spans="1:1">
      <c r="A807" s="5"/>
    </row>
    <row r="808" ht="15.75" customHeight="1" spans="1:1">
      <c r="A808" s="5"/>
    </row>
    <row r="809" ht="15.75" customHeight="1" spans="1:1">
      <c r="A809" s="5"/>
    </row>
    <row r="810" ht="15.75" customHeight="1" spans="1:1">
      <c r="A810" s="5"/>
    </row>
    <row r="811" ht="15.75" customHeight="1" spans="1:1">
      <c r="A811" s="5"/>
    </row>
    <row r="812" ht="15.75" customHeight="1" spans="1:1">
      <c r="A812" s="5"/>
    </row>
    <row r="813" ht="15.75" customHeight="1" spans="1:1">
      <c r="A813" s="5"/>
    </row>
    <row r="814" ht="15.75" customHeight="1" spans="1:1">
      <c r="A814" s="5"/>
    </row>
    <row r="815" ht="15.75" customHeight="1" spans="1:1">
      <c r="A815" s="5"/>
    </row>
    <row r="816" ht="15.75" customHeight="1" spans="1:1">
      <c r="A816" s="5"/>
    </row>
    <row r="817" ht="15.75" customHeight="1" spans="1:1">
      <c r="A817" s="5"/>
    </row>
    <row r="818" ht="15.75" customHeight="1" spans="1:1">
      <c r="A818" s="5"/>
    </row>
    <row r="819" ht="15.75" customHeight="1" spans="1:1">
      <c r="A819" s="5"/>
    </row>
    <row r="820" ht="15.75" customHeight="1" spans="1:1">
      <c r="A820" s="5"/>
    </row>
    <row r="821" ht="15.75" customHeight="1" spans="1:1">
      <c r="A821" s="5"/>
    </row>
    <row r="822" ht="15.75" customHeight="1" spans="1:1">
      <c r="A822" s="5"/>
    </row>
    <row r="823" ht="15.75" customHeight="1" spans="1:1">
      <c r="A823" s="5"/>
    </row>
    <row r="824" ht="15.75" customHeight="1" spans="1:1">
      <c r="A824" s="5"/>
    </row>
    <row r="825" ht="15.75" customHeight="1" spans="1:1">
      <c r="A825" s="5"/>
    </row>
    <row r="826" ht="15.75" customHeight="1" spans="1:1">
      <c r="A826" s="5"/>
    </row>
    <row r="827" ht="15.75" customHeight="1" spans="1:1">
      <c r="A827" s="5"/>
    </row>
    <row r="828" ht="15.75" customHeight="1" spans="1:1">
      <c r="A828" s="5"/>
    </row>
    <row r="829" ht="15.75" customHeight="1" spans="1:1">
      <c r="A829" s="5"/>
    </row>
    <row r="830" ht="15.75" customHeight="1" spans="1:1">
      <c r="A830" s="5"/>
    </row>
    <row r="831" ht="15.75" customHeight="1" spans="1:1">
      <c r="A831" s="5"/>
    </row>
    <row r="832" ht="15.75" customHeight="1" spans="1:1">
      <c r="A832" s="5"/>
    </row>
    <row r="833" ht="15.75" customHeight="1" spans="1:1">
      <c r="A833" s="5"/>
    </row>
    <row r="834" ht="15.75" customHeight="1" spans="1:1">
      <c r="A834" s="5"/>
    </row>
    <row r="835" ht="15.75" customHeight="1" spans="1:1">
      <c r="A835" s="5"/>
    </row>
    <row r="836" ht="15.75" customHeight="1" spans="1:1">
      <c r="A836" s="5"/>
    </row>
    <row r="837" ht="15.75" customHeight="1" spans="1:1">
      <c r="A837" s="5"/>
    </row>
    <row r="838" ht="15.75" customHeight="1" spans="1:1">
      <c r="A838" s="5"/>
    </row>
    <row r="839" ht="15.75" customHeight="1" spans="1:1">
      <c r="A839" s="5"/>
    </row>
    <row r="840" ht="15.75" customHeight="1" spans="1:1">
      <c r="A840" s="5"/>
    </row>
    <row r="841" ht="15.75" customHeight="1" spans="1:1">
      <c r="A841" s="5"/>
    </row>
    <row r="842" ht="15.75" customHeight="1" spans="1:1">
      <c r="A842" s="5"/>
    </row>
    <row r="843" ht="15.75" customHeight="1" spans="1:1">
      <c r="A843" s="5"/>
    </row>
    <row r="844" ht="15.75" customHeight="1" spans="1:1">
      <c r="A844" s="5"/>
    </row>
    <row r="845" ht="15.75" customHeight="1" spans="1:1">
      <c r="A845" s="5"/>
    </row>
    <row r="846" ht="15.75" customHeight="1" spans="1:1">
      <c r="A846" s="5"/>
    </row>
    <row r="847" ht="15.75" customHeight="1" spans="1:1">
      <c r="A847" s="5"/>
    </row>
    <row r="848" ht="15.75" customHeight="1" spans="1:1">
      <c r="A848" s="5"/>
    </row>
    <row r="849" ht="15.75" customHeight="1" spans="1:1">
      <c r="A849" s="5"/>
    </row>
    <row r="850" ht="15.75" customHeight="1" spans="1:1">
      <c r="A850" s="5"/>
    </row>
    <row r="851" ht="15.75" customHeight="1" spans="1:1">
      <c r="A851" s="5"/>
    </row>
    <row r="852" ht="15.75" customHeight="1" spans="1:1">
      <c r="A852" s="5"/>
    </row>
    <row r="853" ht="15.75" customHeight="1" spans="1:1">
      <c r="A853" s="5"/>
    </row>
    <row r="854" ht="15.75" customHeight="1" spans="1:1">
      <c r="A854" s="5"/>
    </row>
    <row r="855" ht="15.75" customHeight="1" spans="1:1">
      <c r="A855" s="5"/>
    </row>
    <row r="856" ht="15.75" customHeight="1" spans="1:1">
      <c r="A856" s="5"/>
    </row>
    <row r="857" ht="15.75" customHeight="1" spans="1:1">
      <c r="A857" s="5"/>
    </row>
    <row r="858" ht="15.75" customHeight="1" spans="1:1">
      <c r="A858" s="5"/>
    </row>
    <row r="859" ht="15.75" customHeight="1" spans="1:1">
      <c r="A859" s="5"/>
    </row>
    <row r="860" ht="15.75" customHeight="1" spans="1:1">
      <c r="A860" s="5"/>
    </row>
    <row r="861" ht="15.75" customHeight="1" spans="1:1">
      <c r="A861" s="5"/>
    </row>
    <row r="862" ht="15.75" customHeight="1" spans="1:1">
      <c r="A862" s="5"/>
    </row>
    <row r="863" ht="15.75" customHeight="1" spans="1:1">
      <c r="A863" s="5"/>
    </row>
    <row r="864" ht="15.75" customHeight="1" spans="1:1">
      <c r="A864" s="5"/>
    </row>
    <row r="865" ht="15.75" customHeight="1" spans="1:1">
      <c r="A865" s="5"/>
    </row>
    <row r="866" ht="15.75" customHeight="1" spans="1:1">
      <c r="A866" s="5"/>
    </row>
    <row r="867" ht="15.75" customHeight="1" spans="1:1">
      <c r="A867" s="5"/>
    </row>
    <row r="868" ht="15.75" customHeight="1" spans="1:1">
      <c r="A868" s="5"/>
    </row>
    <row r="869" ht="15.75" customHeight="1" spans="1:1">
      <c r="A869" s="5"/>
    </row>
    <row r="870" ht="15.75" customHeight="1" spans="1:1">
      <c r="A870" s="5"/>
    </row>
    <row r="871" ht="15.75" customHeight="1" spans="1:1">
      <c r="A871" s="5"/>
    </row>
    <row r="872" ht="15.75" customHeight="1" spans="1:1">
      <c r="A872" s="5"/>
    </row>
    <row r="873" ht="15.75" customHeight="1" spans="1:1">
      <c r="A873" s="5"/>
    </row>
    <row r="874" ht="15.75" customHeight="1" spans="1:1">
      <c r="A874" s="5"/>
    </row>
    <row r="875" ht="15.75" customHeight="1" spans="1:1">
      <c r="A875" s="5"/>
    </row>
    <row r="876" ht="15.75" customHeight="1" spans="1:1">
      <c r="A876" s="5"/>
    </row>
    <row r="877" ht="15.75" customHeight="1" spans="1:1">
      <c r="A877" s="5"/>
    </row>
    <row r="878" ht="15.75" customHeight="1" spans="1:1">
      <c r="A878" s="5"/>
    </row>
    <row r="879" ht="15.75" customHeight="1" spans="1:1">
      <c r="A879" s="5"/>
    </row>
    <row r="880" ht="15.75" customHeight="1" spans="1:1">
      <c r="A880" s="5"/>
    </row>
    <row r="881" ht="15.75" customHeight="1" spans="1:1">
      <c r="A881" s="5"/>
    </row>
    <row r="882" ht="15.75" customHeight="1" spans="1:1">
      <c r="A882" s="5"/>
    </row>
    <row r="883" ht="15.75" customHeight="1" spans="1:1">
      <c r="A883" s="5"/>
    </row>
    <row r="884" ht="15.75" customHeight="1" spans="1:1">
      <c r="A884" s="5"/>
    </row>
    <row r="885" ht="15.75" customHeight="1" spans="1:1">
      <c r="A885" s="5"/>
    </row>
    <row r="886" ht="15.75" customHeight="1" spans="1:1">
      <c r="A886" s="5"/>
    </row>
    <row r="887" ht="15.75" customHeight="1" spans="1:1">
      <c r="A887" s="5"/>
    </row>
    <row r="888" ht="15.75" customHeight="1" spans="1:1">
      <c r="A888" s="5"/>
    </row>
    <row r="889" ht="15.75" customHeight="1" spans="1:1">
      <c r="A889" s="5"/>
    </row>
    <row r="890" ht="15.75" customHeight="1" spans="1:1">
      <c r="A890" s="5"/>
    </row>
    <row r="891" ht="15.75" customHeight="1" spans="1:1">
      <c r="A891" s="5"/>
    </row>
    <row r="892" ht="15.75" customHeight="1" spans="1:1">
      <c r="A892" s="5"/>
    </row>
    <row r="893" ht="15.75" customHeight="1" spans="1:1">
      <c r="A893" s="5"/>
    </row>
    <row r="894" ht="15.75" customHeight="1" spans="1:1">
      <c r="A894" s="5"/>
    </row>
    <row r="895" ht="15.75" customHeight="1" spans="1:1">
      <c r="A895" s="5"/>
    </row>
    <row r="896" ht="15.75" customHeight="1" spans="1:1">
      <c r="A896" s="5"/>
    </row>
    <row r="897" ht="15.75" customHeight="1" spans="1:1">
      <c r="A897" s="5"/>
    </row>
    <row r="898" ht="15.75" customHeight="1" spans="1:1">
      <c r="A898" s="5"/>
    </row>
    <row r="899" ht="15.75" customHeight="1" spans="1:1">
      <c r="A899" s="5"/>
    </row>
    <row r="900" ht="15.75" customHeight="1" spans="1:1">
      <c r="A900" s="5"/>
    </row>
    <row r="901" ht="15.75" customHeight="1" spans="1:1">
      <c r="A901" s="5"/>
    </row>
    <row r="902" ht="15.75" customHeight="1" spans="1:1">
      <c r="A902" s="5"/>
    </row>
    <row r="903" ht="15.75" customHeight="1" spans="1:1">
      <c r="A903" s="5"/>
    </row>
    <row r="904" ht="15.75" customHeight="1" spans="1:1">
      <c r="A904" s="5"/>
    </row>
    <row r="905" ht="15.75" customHeight="1" spans="1:1">
      <c r="A905" s="5"/>
    </row>
    <row r="906" ht="15.75" customHeight="1" spans="1:1">
      <c r="A906" s="5"/>
    </row>
    <row r="907" ht="15.75" customHeight="1" spans="1:1">
      <c r="A907" s="5"/>
    </row>
    <row r="908" ht="15.75" customHeight="1" spans="1:1">
      <c r="A908" s="5"/>
    </row>
    <row r="909" ht="15.75" customHeight="1" spans="1:1">
      <c r="A909" s="5"/>
    </row>
    <row r="910" ht="15.75" customHeight="1" spans="1:1">
      <c r="A910" s="5"/>
    </row>
    <row r="911" ht="15.75" customHeight="1" spans="1:1">
      <c r="A911" s="5"/>
    </row>
    <row r="912" ht="15.75" customHeight="1" spans="1:1">
      <c r="A912" s="5"/>
    </row>
    <row r="913" ht="15.75" customHeight="1" spans="1:1">
      <c r="A913" s="5"/>
    </row>
    <row r="914" ht="15.75" customHeight="1" spans="1:1">
      <c r="A914" s="5"/>
    </row>
    <row r="915" ht="15.75" customHeight="1" spans="1:1">
      <c r="A915" s="5"/>
    </row>
    <row r="916" ht="15.75" customHeight="1" spans="1:1">
      <c r="A916" s="5"/>
    </row>
    <row r="917" ht="15.75" customHeight="1" spans="1:1">
      <c r="A917" s="5"/>
    </row>
    <row r="918" ht="15.75" customHeight="1" spans="1:1">
      <c r="A918" s="5"/>
    </row>
    <row r="919" ht="15.75" customHeight="1" spans="1:1">
      <c r="A919" s="5"/>
    </row>
    <row r="920" ht="15.75" customHeight="1" spans="1:1">
      <c r="A920" s="5"/>
    </row>
    <row r="921" ht="15.75" customHeight="1" spans="1:1">
      <c r="A921" s="5"/>
    </row>
    <row r="922" ht="15.75" customHeight="1" spans="1:1">
      <c r="A922" s="5"/>
    </row>
    <row r="923" ht="15.75" customHeight="1" spans="1:1">
      <c r="A923" s="5"/>
    </row>
    <row r="924" ht="15.75" customHeight="1" spans="1:1">
      <c r="A924" s="5"/>
    </row>
    <row r="925" ht="15.75" customHeight="1" spans="1:1">
      <c r="A925" s="5"/>
    </row>
    <row r="926" ht="15.75" customHeight="1" spans="1:1">
      <c r="A926" s="5"/>
    </row>
    <row r="927" ht="15.75" customHeight="1" spans="1:1">
      <c r="A927" s="5"/>
    </row>
    <row r="928" ht="15.75" customHeight="1" spans="1:1">
      <c r="A928" s="5"/>
    </row>
    <row r="929" ht="15.75" customHeight="1" spans="1:1">
      <c r="A929" s="5"/>
    </row>
    <row r="930" ht="15.75" customHeight="1" spans="1:1">
      <c r="A930" s="5"/>
    </row>
    <row r="931" ht="15.75" customHeight="1" spans="1:1">
      <c r="A931" s="5"/>
    </row>
    <row r="932" ht="15.75" customHeight="1" spans="1:1">
      <c r="A932" s="5"/>
    </row>
    <row r="933" ht="15.75" customHeight="1" spans="1:1">
      <c r="A933" s="5"/>
    </row>
    <row r="934" ht="15.75" customHeight="1" spans="1:1">
      <c r="A934" s="5"/>
    </row>
    <row r="935" ht="15.75" customHeight="1" spans="1:1">
      <c r="A935" s="5"/>
    </row>
    <row r="936" ht="15.75" customHeight="1" spans="1:1">
      <c r="A936" s="5"/>
    </row>
    <row r="937" ht="15.75" customHeight="1" spans="1:1">
      <c r="A937" s="5"/>
    </row>
    <row r="938" ht="15.75" customHeight="1" spans="1:1">
      <c r="A938" s="5"/>
    </row>
    <row r="939" ht="15.75" customHeight="1" spans="1:1">
      <c r="A939" s="5"/>
    </row>
    <row r="940" ht="15.75" customHeight="1" spans="1:1">
      <c r="A940" s="5"/>
    </row>
    <row r="941" ht="15.75" customHeight="1" spans="1:1">
      <c r="A941" s="5"/>
    </row>
    <row r="942" ht="15.75" customHeight="1" spans="1:1">
      <c r="A942" s="5"/>
    </row>
    <row r="943" ht="15.75" customHeight="1" spans="1:1">
      <c r="A943" s="5"/>
    </row>
    <row r="944" ht="15.75" customHeight="1" spans="1:1">
      <c r="A944" s="5"/>
    </row>
    <row r="945" ht="15.75" customHeight="1" spans="1:1">
      <c r="A945" s="5"/>
    </row>
    <row r="946" ht="15.75" customHeight="1" spans="1:1">
      <c r="A946" s="5"/>
    </row>
    <row r="947" ht="15.75" customHeight="1" spans="1:1">
      <c r="A947" s="5"/>
    </row>
    <row r="948" ht="15.75" customHeight="1" spans="1:1">
      <c r="A948" s="5"/>
    </row>
    <row r="949" ht="15.75" customHeight="1" spans="1:1">
      <c r="A949" s="5"/>
    </row>
    <row r="950" ht="15.75" customHeight="1" spans="1:1">
      <c r="A950" s="5"/>
    </row>
    <row r="951" ht="15.75" customHeight="1" spans="1:1">
      <c r="A951" s="5"/>
    </row>
    <row r="952" ht="15.75" customHeight="1" spans="1:1">
      <c r="A952" s="5"/>
    </row>
    <row r="953" ht="15.75" customHeight="1" spans="1:1">
      <c r="A953" s="5"/>
    </row>
    <row r="954" ht="15.75" customHeight="1" spans="1:1">
      <c r="A954" s="5"/>
    </row>
    <row r="955" ht="15.75" customHeight="1" spans="1:1">
      <c r="A955" s="5"/>
    </row>
    <row r="956" ht="15.75" customHeight="1" spans="1:1">
      <c r="A956" s="5"/>
    </row>
    <row r="957" ht="15.75" customHeight="1" spans="1:1">
      <c r="A957" s="5"/>
    </row>
    <row r="958" ht="15.75" customHeight="1" spans="1:1">
      <c r="A958" s="5"/>
    </row>
    <row r="959" ht="15.75" customHeight="1" spans="1:1">
      <c r="A959" s="5"/>
    </row>
    <row r="960" ht="15.75" customHeight="1" spans="1:1">
      <c r="A960" s="5"/>
    </row>
    <row r="961" ht="15.75" customHeight="1" spans="1:1">
      <c r="A961" s="5"/>
    </row>
    <row r="962" ht="15.75" customHeight="1" spans="1:1">
      <c r="A962" s="5"/>
    </row>
    <row r="963" ht="15.75" customHeight="1" spans="1:1">
      <c r="A963" s="5"/>
    </row>
    <row r="964" ht="15.75" customHeight="1" spans="1:1">
      <c r="A964" s="5"/>
    </row>
    <row r="965" ht="15.75" customHeight="1" spans="1:1">
      <c r="A965" s="5"/>
    </row>
    <row r="966" ht="15.75" customHeight="1" spans="1:1">
      <c r="A966" s="5"/>
    </row>
    <row r="967" ht="15.75" customHeight="1" spans="1:1">
      <c r="A967" s="5"/>
    </row>
    <row r="968" ht="15.75" customHeight="1" spans="1:1">
      <c r="A968" s="5"/>
    </row>
    <row r="969" ht="15.75" customHeight="1" spans="1:1">
      <c r="A969" s="5"/>
    </row>
    <row r="970" ht="15.75" customHeight="1" spans="1:1">
      <c r="A970" s="5"/>
    </row>
    <row r="971" ht="15.75" customHeight="1" spans="1:1">
      <c r="A971" s="5"/>
    </row>
    <row r="972" ht="15.75" customHeight="1" spans="1:1">
      <c r="A972" s="5"/>
    </row>
    <row r="973" ht="15.75" customHeight="1" spans="1:1">
      <c r="A973" s="5"/>
    </row>
    <row r="974" ht="15.75" customHeight="1" spans="1:1">
      <c r="A974" s="5"/>
    </row>
    <row r="975" ht="15.75" customHeight="1" spans="1:1">
      <c r="A975" s="5"/>
    </row>
    <row r="976" ht="15.75" customHeight="1" spans="1:1">
      <c r="A976" s="5"/>
    </row>
    <row r="977" ht="15.75" customHeight="1" spans="1:1">
      <c r="A977" s="5"/>
    </row>
    <row r="978" ht="15.75" customHeight="1" spans="1:1">
      <c r="A978" s="5"/>
    </row>
    <row r="979" ht="15.75" customHeight="1" spans="1:1">
      <c r="A979" s="5"/>
    </row>
    <row r="980" ht="15.75" customHeight="1" spans="1:1">
      <c r="A980" s="5"/>
    </row>
    <row r="981" ht="15.75" customHeight="1" spans="1:1">
      <c r="A981" s="5"/>
    </row>
    <row r="982" ht="15.75" customHeight="1" spans="1:1">
      <c r="A982" s="5"/>
    </row>
    <row r="983" ht="15.75" customHeight="1" spans="1:1">
      <c r="A983" s="5"/>
    </row>
    <row r="984" ht="15.75" customHeight="1" spans="1:1">
      <c r="A984" s="5"/>
    </row>
    <row r="985" ht="15.75" customHeight="1" spans="1:1">
      <c r="A985" s="5"/>
    </row>
    <row r="986" ht="15.75" customHeight="1" spans="1:1">
      <c r="A986" s="5"/>
    </row>
    <row r="987" ht="15.75" customHeight="1" spans="1:1">
      <c r="A987" s="5"/>
    </row>
    <row r="988" ht="15.75" customHeight="1" spans="1:1">
      <c r="A988" s="5"/>
    </row>
    <row r="989" ht="15.75" customHeight="1" spans="1:1">
      <c r="A989" s="5"/>
    </row>
    <row r="990" ht="15.75" customHeight="1" spans="1:1">
      <c r="A990" s="5"/>
    </row>
    <row r="991" ht="15.75" customHeight="1" spans="1:1">
      <c r="A991" s="5"/>
    </row>
    <row r="992" ht="15.75" customHeight="1" spans="1:1">
      <c r="A992" s="5"/>
    </row>
    <row r="993" ht="15.75" customHeight="1" spans="1:1">
      <c r="A993" s="5"/>
    </row>
    <row r="994" ht="15.75" customHeight="1" spans="1:1">
      <c r="A994" s="5"/>
    </row>
    <row r="995" ht="15.75" customHeight="1" spans="1:1">
      <c r="A995" s="5"/>
    </row>
    <row r="996" ht="15.75" customHeight="1" spans="1:1">
      <c r="A996" s="5"/>
    </row>
    <row r="997" ht="15.75" customHeight="1" spans="1:1">
      <c r="A997" s="5"/>
    </row>
    <row r="998" ht="15.75" customHeight="1" spans="1:1">
      <c r="A998" s="5"/>
    </row>
    <row r="999" ht="15.75" customHeight="1" spans="1:1">
      <c r="A999" s="5"/>
    </row>
    <row r="1000" ht="15.75" customHeight="1" spans="1:1">
      <c r="A1000" s="5"/>
    </row>
    <row r="1001" ht="15.75" customHeight="1" spans="1:1">
      <c r="A1001" s="5"/>
    </row>
    <row r="1002" ht="15.75" customHeight="1"/>
    <row r="1003" ht="15.75" customHeight="1"/>
    <row r="1004" ht="15.75" customHeight="1"/>
    <row r="1005" ht="15.75" customHeight="1"/>
    <row r="1006" ht="15.75" customHeight="1"/>
    <row r="1007" ht="15.75" customHeight="1"/>
    <row r="1008" ht="15.75" customHeight="1"/>
    <row r="1009" ht="15.75" customHeight="1" spans="1:1">
      <c r="A1009" s="2"/>
    </row>
    <row r="1010" ht="15.75" customHeight="1" spans="1:1">
      <c r="A1010" s="2"/>
    </row>
    <row r="1011" ht="15.75" customHeight="1" spans="1:1">
      <c r="A1011" s="2"/>
    </row>
    <row r="1012" ht="15.75" customHeight="1" spans="1:1">
      <c r="A1012" s="2"/>
    </row>
    <row r="1013" ht="15.75" customHeight="1" spans="1:1">
      <c r="A1013" s="2"/>
    </row>
    <row r="1014" ht="15.75" customHeight="1" spans="1:1">
      <c r="A1014" s="2"/>
    </row>
    <row r="1015" ht="15.75" customHeight="1" spans="1:1">
      <c r="A1015" s="2"/>
    </row>
    <row r="1016" ht="15.75" customHeight="1" spans="1:1">
      <c r="A1016" s="2"/>
    </row>
    <row r="1017" ht="15.75" customHeight="1" spans="1:1">
      <c r="A1017" s="2"/>
    </row>
    <row r="1018" ht="15.75" customHeight="1" spans="1:1">
      <c r="A1018" s="2"/>
    </row>
    <row r="1019" ht="15.75" customHeight="1" spans="1:1">
      <c r="A1019" s="2"/>
    </row>
    <row r="1020" ht="15.75" customHeight="1" spans="1:1">
      <c r="A1020" s="2"/>
    </row>
    <row r="1021" ht="15.75" customHeight="1" spans="1:1">
      <c r="A1021" s="2"/>
    </row>
    <row r="1022" ht="15.75" customHeight="1" spans="1:1">
      <c r="A1022" s="2"/>
    </row>
    <row r="1023" ht="15.75" customHeight="1" spans="1:1">
      <c r="A1023" s="2"/>
    </row>
    <row r="1024" ht="15.75" customHeight="1" spans="1:1">
      <c r="A1024" s="2"/>
    </row>
    <row r="1025" ht="15.75" customHeight="1" spans="1:1">
      <c r="A1025" s="2"/>
    </row>
    <row r="1026" ht="15.75" customHeight="1" spans="1:1">
      <c r="A1026" s="2"/>
    </row>
    <row r="1027" ht="15.75" customHeight="1" spans="1:1">
      <c r="A1027" s="2"/>
    </row>
    <row r="1028" ht="15.75" customHeight="1" spans="1:1">
      <c r="A1028" s="2"/>
    </row>
  </sheetData>
  <sheetProtection password="CED0" sheet="1" objects="1" scenarios="1"/>
  <mergeCells count="58">
    <mergeCell ref="C11:L11"/>
    <mergeCell ref="C12:L12"/>
    <mergeCell ref="C13:L13"/>
    <mergeCell ref="E15:F15"/>
    <mergeCell ref="H15:K15"/>
    <mergeCell ref="E16:F16"/>
    <mergeCell ref="H16:K16"/>
    <mergeCell ref="E17:F17"/>
    <mergeCell ref="H17:K17"/>
    <mergeCell ref="E18:F18"/>
    <mergeCell ref="H18:K18"/>
    <mergeCell ref="E19:F19"/>
    <mergeCell ref="H19:K19"/>
    <mergeCell ref="E20:F20"/>
    <mergeCell ref="H20:K20"/>
    <mergeCell ref="E21:F21"/>
    <mergeCell ref="H21:K21"/>
    <mergeCell ref="E22:F22"/>
    <mergeCell ref="H22:K22"/>
    <mergeCell ref="E23:F23"/>
    <mergeCell ref="H23:K23"/>
    <mergeCell ref="D35:H35"/>
    <mergeCell ref="D36:L36"/>
    <mergeCell ref="E37:H37"/>
    <mergeCell ref="E38:H38"/>
    <mergeCell ref="E39:H39"/>
    <mergeCell ref="E40:H40"/>
    <mergeCell ref="E41:H41"/>
    <mergeCell ref="D42:G42"/>
    <mergeCell ref="D43:I43"/>
    <mergeCell ref="I81:L81"/>
    <mergeCell ref="D85:H85"/>
    <mergeCell ref="D86:L86"/>
    <mergeCell ref="E87:H87"/>
    <mergeCell ref="E88:H88"/>
    <mergeCell ref="E89:H89"/>
    <mergeCell ref="E90:H90"/>
    <mergeCell ref="E91:H91"/>
    <mergeCell ref="D92:H92"/>
    <mergeCell ref="D93:I93"/>
    <mergeCell ref="I131:L131"/>
    <mergeCell ref="D134:H134"/>
    <mergeCell ref="D135:L135"/>
    <mergeCell ref="E136:H136"/>
    <mergeCell ref="E137:H137"/>
    <mergeCell ref="E138:H138"/>
    <mergeCell ref="D139:H139"/>
    <mergeCell ref="D140:I140"/>
    <mergeCell ref="I178:L178"/>
    <mergeCell ref="D181:H181"/>
    <mergeCell ref="D182:L182"/>
    <mergeCell ref="E183:H183"/>
    <mergeCell ref="E184:H184"/>
    <mergeCell ref="E185:H185"/>
    <mergeCell ref="E186:H186"/>
    <mergeCell ref="D187:H187"/>
    <mergeCell ref="D188:I188"/>
    <mergeCell ref="I228:L228"/>
  </mergeCells>
  <pageMargins left="0.7" right="0.7" top="0.75" bottom="0.75" header="0" footer="0"/>
  <pageSetup paperSize="9" scale="96" fitToHeight="0" orientation="portrait"/>
  <headerFooter/>
  <rowBreaks count="4" manualBreakCount="4">
    <brk id="33" max="11" man="1"/>
    <brk id="83" max="11" man="1"/>
    <brk id="132" max="11" man="1"/>
    <brk id="179" max="11" man="1"/>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0"/>
  <sheetViews>
    <sheetView showGridLines="0" showRowColHeaders="0" workbookViewId="0">
      <selection activeCell="A1" sqref="A1"/>
    </sheetView>
  </sheetViews>
  <sheetFormatPr defaultColWidth="14.4545454545455" defaultRowHeight="15" customHeight="1"/>
  <cols>
    <col min="1" max="1" width="34" style="1" customWidth="1"/>
    <col min="2" max="2" width="1.63636363636364" style="1" customWidth="1"/>
    <col min="3" max="3" width="3.09090909090909" style="340" customWidth="1"/>
    <col min="4" max="4" width="14.4545454545455" style="340" customWidth="1"/>
    <col min="5" max="5" width="1.81818181818182" style="340" customWidth="1"/>
    <col min="6" max="6" width="20.2727272727273" style="340" customWidth="1"/>
    <col min="7" max="7" width="5.27272727272727" style="340" customWidth="1"/>
    <col min="8" max="8" width="23.5454545454545" style="340" customWidth="1"/>
    <col min="9" max="9" width="7.54545454545455" style="340" customWidth="1"/>
    <col min="10" max="10" width="3.09090909090909" style="340" customWidth="1"/>
    <col min="11" max="16384" width="14.4545454545455" style="340"/>
  </cols>
  <sheetData>
    <row r="1" ht="14.25" customHeight="1" spans="1:3">
      <c r="A1" s="563"/>
      <c r="B1" s="563"/>
      <c r="C1" s="341" t="s">
        <v>98</v>
      </c>
    </row>
    <row r="2" ht="14.25" customHeight="1" spans="1:10">
      <c r="A2" s="563"/>
      <c r="B2" s="563"/>
      <c r="C2" s="637"/>
      <c r="D2" s="638"/>
      <c r="E2" s="638"/>
      <c r="F2" s="638"/>
      <c r="G2" s="638"/>
      <c r="H2" s="638"/>
      <c r="I2" s="638"/>
      <c r="J2" s="659"/>
    </row>
    <row r="3" ht="14.25" customHeight="1" spans="1:10">
      <c r="A3" s="563"/>
      <c r="B3" s="563"/>
      <c r="C3" s="639"/>
      <c r="D3" s="640"/>
      <c r="E3" s="640"/>
      <c r="F3" s="640"/>
      <c r="G3" s="640"/>
      <c r="H3" s="640"/>
      <c r="I3" s="640"/>
      <c r="J3" s="660"/>
    </row>
    <row r="4" ht="14.25" customHeight="1" spans="1:10">
      <c r="A4" s="563"/>
      <c r="B4" s="563"/>
      <c r="C4" s="639"/>
      <c r="D4" s="641" t="s">
        <v>99</v>
      </c>
      <c r="E4" s="640"/>
      <c r="F4" s="640"/>
      <c r="G4" s="640"/>
      <c r="H4" s="640"/>
      <c r="I4" s="640"/>
      <c r="J4" s="660"/>
    </row>
    <row r="5" ht="14.25" customHeight="1" spans="1:10">
      <c r="A5" s="563"/>
      <c r="B5" s="563"/>
      <c r="C5" s="639"/>
      <c r="D5" s="641"/>
      <c r="E5" s="640"/>
      <c r="F5" s="640"/>
      <c r="G5" s="640"/>
      <c r="H5" s="640"/>
      <c r="I5" s="640"/>
      <c r="J5" s="660"/>
    </row>
    <row r="6" ht="14.25" customHeight="1" spans="1:10">
      <c r="A6" s="563"/>
      <c r="B6" s="563"/>
      <c r="C6" s="639"/>
      <c r="D6" s="640"/>
      <c r="E6" s="640"/>
      <c r="F6" s="640"/>
      <c r="G6" s="640"/>
      <c r="H6" s="640"/>
      <c r="I6" s="640"/>
      <c r="J6" s="660"/>
    </row>
    <row r="7" ht="14.25" customHeight="1" spans="1:10">
      <c r="A7" s="563"/>
      <c r="B7" s="563"/>
      <c r="C7" s="639"/>
      <c r="D7" s="640"/>
      <c r="E7" s="640"/>
      <c r="F7" s="640"/>
      <c r="G7" s="640"/>
      <c r="H7" s="640"/>
      <c r="I7" s="640"/>
      <c r="J7" s="660"/>
    </row>
    <row r="8" ht="14.25" customHeight="1" spans="1:10">
      <c r="A8" s="563"/>
      <c r="B8" s="563"/>
      <c r="C8" s="639" t="s">
        <v>98</v>
      </c>
      <c r="D8" s="640"/>
      <c r="E8" s="640"/>
      <c r="F8" s="640"/>
      <c r="G8" s="640"/>
      <c r="H8" s="640"/>
      <c r="I8" s="640"/>
      <c r="J8" s="660"/>
    </row>
    <row r="9" ht="26.25" customHeight="1" spans="1:10">
      <c r="A9" s="563"/>
      <c r="B9" s="563"/>
      <c r="C9" s="639" t="s">
        <v>98</v>
      </c>
      <c r="D9" s="642" t="s">
        <v>100</v>
      </c>
      <c r="E9" s="643"/>
      <c r="F9" s="643"/>
      <c r="G9" s="643"/>
      <c r="H9" s="643"/>
      <c r="I9" s="643"/>
      <c r="J9" s="660"/>
    </row>
    <row r="10" ht="24" customHeight="1" spans="1:10">
      <c r="A10" s="563"/>
      <c r="B10" s="563"/>
      <c r="C10" s="639"/>
      <c r="D10" s="644" t="s">
        <v>2</v>
      </c>
      <c r="E10" s="643"/>
      <c r="F10" s="643"/>
      <c r="G10" s="643"/>
      <c r="H10" s="643"/>
      <c r="I10" s="643"/>
      <c r="J10" s="660"/>
    </row>
    <row r="11" ht="24" customHeight="1" spans="1:10">
      <c r="A11" s="563"/>
      <c r="B11" s="563"/>
      <c r="C11" s="639"/>
      <c r="D11" s="645" t="s">
        <v>3</v>
      </c>
      <c r="E11" s="643"/>
      <c r="F11" s="643"/>
      <c r="G11" s="643"/>
      <c r="H11" s="643"/>
      <c r="I11" s="643"/>
      <c r="J11" s="660"/>
    </row>
    <row r="12" ht="24" customHeight="1" spans="1:10">
      <c r="A12" s="563"/>
      <c r="B12" s="563"/>
      <c r="C12" s="639"/>
      <c r="D12" s="645" t="s">
        <v>4</v>
      </c>
      <c r="E12" s="643"/>
      <c r="F12" s="643"/>
      <c r="G12" s="643"/>
      <c r="H12" s="643"/>
      <c r="I12" s="643"/>
      <c r="J12" s="660"/>
    </row>
    <row r="13" ht="14.25" customHeight="1" spans="1:10">
      <c r="A13" s="563"/>
      <c r="B13" s="563"/>
      <c r="C13" s="639" t="s">
        <v>98</v>
      </c>
      <c r="D13" s="640"/>
      <c r="E13" s="640"/>
      <c r="F13" s="640"/>
      <c r="G13" s="640"/>
      <c r="H13" s="640"/>
      <c r="I13" s="640"/>
      <c r="J13" s="660"/>
    </row>
    <row r="14" ht="14.25" customHeight="1" spans="1:10">
      <c r="A14" s="563"/>
      <c r="B14" s="563"/>
      <c r="C14" s="639" t="s">
        <v>98</v>
      </c>
      <c r="D14" s="640"/>
      <c r="E14" s="640"/>
      <c r="F14" s="640"/>
      <c r="G14" s="640"/>
      <c r="H14" s="640"/>
      <c r="I14" s="640"/>
      <c r="J14" s="660"/>
    </row>
    <row r="15" ht="24" customHeight="1" spans="1:10">
      <c r="A15" s="563"/>
      <c r="B15" s="563"/>
      <c r="C15" s="639"/>
      <c r="D15" s="642" t="s">
        <v>101</v>
      </c>
      <c r="E15" s="643"/>
      <c r="F15" s="643"/>
      <c r="G15" s="643"/>
      <c r="H15" s="643"/>
      <c r="I15" s="643"/>
      <c r="J15" s="660"/>
    </row>
    <row r="16" ht="24" customHeight="1" spans="1:10">
      <c r="A16" s="563"/>
      <c r="B16" s="563"/>
      <c r="C16" s="639" t="s">
        <v>98</v>
      </c>
      <c r="D16" s="646" t="s">
        <v>102</v>
      </c>
      <c r="E16" s="643"/>
      <c r="F16" s="643"/>
      <c r="G16" s="643"/>
      <c r="H16" s="643"/>
      <c r="I16" s="643"/>
      <c r="J16" s="660"/>
    </row>
    <row r="17" ht="14.25" customHeight="1" spans="1:10">
      <c r="A17" s="563"/>
      <c r="B17" s="563"/>
      <c r="C17" s="639" t="s">
        <v>98</v>
      </c>
      <c r="D17" s="640"/>
      <c r="E17" s="640"/>
      <c r="F17" s="640"/>
      <c r="G17" s="640"/>
      <c r="H17" s="640"/>
      <c r="I17" s="640"/>
      <c r="J17" s="660"/>
    </row>
    <row r="18" ht="24" customHeight="1" spans="1:10">
      <c r="A18" s="563"/>
      <c r="B18" s="563"/>
      <c r="C18" s="639"/>
      <c r="D18" s="645" t="s">
        <v>103</v>
      </c>
      <c r="E18" s="643"/>
      <c r="F18" s="643"/>
      <c r="G18" s="643"/>
      <c r="H18" s="643"/>
      <c r="I18" s="643"/>
      <c r="J18" s="660"/>
    </row>
    <row r="19" ht="9.75" customHeight="1" spans="1:10">
      <c r="A19" s="563"/>
      <c r="B19" s="563"/>
      <c r="C19" s="639"/>
      <c r="D19" s="645"/>
      <c r="E19" s="645"/>
      <c r="F19" s="645"/>
      <c r="G19" s="645"/>
      <c r="H19" s="645"/>
      <c r="I19" s="645"/>
      <c r="J19" s="660"/>
    </row>
    <row r="20" ht="28.5" customHeight="1" spans="1:10">
      <c r="A20" s="563"/>
      <c r="B20" s="563"/>
      <c r="C20" s="639"/>
      <c r="D20" s="640"/>
      <c r="E20" s="640"/>
      <c r="F20" s="647" t="s">
        <v>104</v>
      </c>
      <c r="G20" s="648" t="s">
        <v>105</v>
      </c>
      <c r="H20" s="649" t="s">
        <v>106</v>
      </c>
      <c r="I20" s="640"/>
      <c r="J20" s="660"/>
    </row>
    <row r="21" ht="14.25" customHeight="1" spans="1:10">
      <c r="A21" s="563"/>
      <c r="B21" s="563"/>
      <c r="C21" s="639" t="s">
        <v>98</v>
      </c>
      <c r="D21" s="640"/>
      <c r="E21" s="640"/>
      <c r="F21" s="640"/>
      <c r="G21" s="640"/>
      <c r="H21" s="640"/>
      <c r="I21" s="640"/>
      <c r="J21" s="660"/>
    </row>
    <row r="22" ht="23.25" customHeight="1" spans="1:10">
      <c r="A22" s="563"/>
      <c r="B22" s="563"/>
      <c r="C22" s="639"/>
      <c r="D22" s="645" t="s">
        <v>5</v>
      </c>
      <c r="E22" s="643"/>
      <c r="F22" s="643"/>
      <c r="G22" s="643"/>
      <c r="H22" s="643"/>
      <c r="I22" s="643"/>
      <c r="J22" s="660"/>
    </row>
    <row r="23" ht="4.5" customHeight="1" spans="1:10">
      <c r="A23" s="563"/>
      <c r="B23" s="563"/>
      <c r="C23" s="639"/>
      <c r="D23" s="645"/>
      <c r="E23" s="645"/>
      <c r="F23" s="645"/>
      <c r="G23" s="645"/>
      <c r="H23" s="645"/>
      <c r="I23" s="645"/>
      <c r="J23" s="660"/>
    </row>
    <row r="24" ht="30.75" customHeight="1" spans="1:10">
      <c r="A24" s="563"/>
      <c r="B24" s="563"/>
      <c r="C24" s="639"/>
      <c r="D24" s="650" t="s">
        <v>6</v>
      </c>
      <c r="E24" s="651"/>
      <c r="F24" s="651"/>
      <c r="G24" s="651"/>
      <c r="H24" s="651"/>
      <c r="I24" s="651"/>
      <c r="J24" s="660"/>
    </row>
    <row r="25" ht="14.25" customHeight="1" spans="1:10">
      <c r="A25" s="563"/>
      <c r="B25" s="563"/>
      <c r="C25" s="639" t="s">
        <v>98</v>
      </c>
      <c r="D25" s="640"/>
      <c r="E25" s="640"/>
      <c r="F25" s="640"/>
      <c r="G25" s="640"/>
      <c r="H25" s="640"/>
      <c r="I25" s="640"/>
      <c r="J25" s="660"/>
    </row>
    <row r="26" ht="14.25" customHeight="1" spans="1:10">
      <c r="A26" s="563"/>
      <c r="B26" s="563"/>
      <c r="C26" s="639"/>
      <c r="D26" s="640"/>
      <c r="E26" s="640"/>
      <c r="F26" s="640"/>
      <c r="G26" s="640"/>
      <c r="H26" s="640"/>
      <c r="I26" s="640"/>
      <c r="J26" s="660"/>
    </row>
    <row r="27" ht="24" customHeight="1" spans="1:10">
      <c r="A27" s="563"/>
      <c r="B27" s="563"/>
      <c r="C27" s="639" t="s">
        <v>98</v>
      </c>
      <c r="D27" s="642" t="s">
        <v>107</v>
      </c>
      <c r="E27" s="643"/>
      <c r="F27" s="643"/>
      <c r="G27" s="643"/>
      <c r="H27" s="643"/>
      <c r="I27" s="643"/>
      <c r="J27" s="660"/>
    </row>
    <row r="28" ht="24" customHeight="1" spans="1:10">
      <c r="A28" s="563"/>
      <c r="B28" s="563"/>
      <c r="C28" s="639" t="s">
        <v>98</v>
      </c>
      <c r="D28" s="642" t="s">
        <v>108</v>
      </c>
      <c r="E28" s="643"/>
      <c r="F28" s="643"/>
      <c r="G28" s="643"/>
      <c r="H28" s="643"/>
      <c r="I28" s="643"/>
      <c r="J28" s="660"/>
    </row>
    <row r="29" ht="24" customHeight="1" spans="1:10">
      <c r="A29" s="563"/>
      <c r="B29" s="563"/>
      <c r="C29" s="639"/>
      <c r="D29" s="646" t="s">
        <v>102</v>
      </c>
      <c r="E29" s="643"/>
      <c r="F29" s="643"/>
      <c r="G29" s="643"/>
      <c r="H29" s="643"/>
      <c r="I29" s="643"/>
      <c r="J29" s="660"/>
    </row>
    <row r="30" ht="14.25" customHeight="1" spans="1:10">
      <c r="A30" s="563"/>
      <c r="B30" s="563"/>
      <c r="C30" s="639" t="s">
        <v>98</v>
      </c>
      <c r="D30" s="640"/>
      <c r="E30" s="640"/>
      <c r="F30" s="640"/>
      <c r="G30" s="640"/>
      <c r="H30" s="640"/>
      <c r="I30" s="640"/>
      <c r="J30" s="660"/>
    </row>
    <row r="31" ht="24" customHeight="1" spans="1:10">
      <c r="A31" s="563"/>
      <c r="B31" s="563"/>
      <c r="C31" s="639"/>
      <c r="D31" s="645" t="s">
        <v>43</v>
      </c>
      <c r="E31" s="643"/>
      <c r="F31" s="643"/>
      <c r="G31" s="643"/>
      <c r="H31" s="643"/>
      <c r="I31" s="643"/>
      <c r="J31" s="660"/>
    </row>
    <row r="32" ht="28.5" customHeight="1" spans="1:10">
      <c r="A32" s="563"/>
      <c r="B32" s="563"/>
      <c r="C32" s="639" t="s">
        <v>98</v>
      </c>
      <c r="D32" s="646" t="s">
        <v>102</v>
      </c>
      <c r="E32" s="643"/>
      <c r="F32" s="643"/>
      <c r="G32" s="643"/>
      <c r="H32" s="643"/>
      <c r="I32" s="643"/>
      <c r="J32" s="660"/>
    </row>
    <row r="33" ht="28.5" customHeight="1" spans="1:10">
      <c r="A33" s="563"/>
      <c r="B33" s="563"/>
      <c r="C33" s="639"/>
      <c r="D33" s="652"/>
      <c r="E33" s="652"/>
      <c r="F33" s="652"/>
      <c r="G33" s="652"/>
      <c r="H33" s="652"/>
      <c r="I33" s="652"/>
      <c r="J33" s="660"/>
    </row>
    <row r="34" ht="21" customHeight="1" spans="1:10">
      <c r="A34" s="563"/>
      <c r="B34" s="563"/>
      <c r="C34" s="639" t="s">
        <v>98</v>
      </c>
      <c r="D34" s="653" t="s">
        <v>109</v>
      </c>
      <c r="E34" s="654" t="s">
        <v>21</v>
      </c>
      <c r="F34" s="655"/>
      <c r="G34" s="71"/>
      <c r="H34" s="71"/>
      <c r="I34" s="73"/>
      <c r="J34" s="660"/>
    </row>
    <row r="35" ht="21" customHeight="1" spans="1:10">
      <c r="A35" s="563"/>
      <c r="B35" s="563"/>
      <c r="C35" s="639"/>
      <c r="D35" s="653" t="s">
        <v>110</v>
      </c>
      <c r="E35" s="654" t="s">
        <v>21</v>
      </c>
      <c r="F35" s="656"/>
      <c r="G35" s="71"/>
      <c r="H35" s="71"/>
      <c r="I35" s="73"/>
      <c r="J35" s="660"/>
    </row>
    <row r="36" ht="21" customHeight="1" spans="1:10">
      <c r="A36" s="563"/>
      <c r="B36" s="563"/>
      <c r="C36" s="639" t="s">
        <v>98</v>
      </c>
      <c r="D36" s="653" t="s">
        <v>111</v>
      </c>
      <c r="E36" s="654" t="s">
        <v>21</v>
      </c>
      <c r="F36" s="655"/>
      <c r="G36" s="71"/>
      <c r="H36" s="71"/>
      <c r="I36" s="73"/>
      <c r="J36" s="660"/>
    </row>
    <row r="37" ht="16.5" customHeight="1" spans="1:10">
      <c r="A37" s="563"/>
      <c r="B37" s="563"/>
      <c r="C37" s="639" t="s">
        <v>98</v>
      </c>
      <c r="D37" s="640"/>
      <c r="E37" s="640"/>
      <c r="F37" s="640"/>
      <c r="G37" s="640"/>
      <c r="H37" s="652"/>
      <c r="I37" s="640"/>
      <c r="J37" s="660"/>
    </row>
    <row r="38" ht="14.25" customHeight="1" spans="1:10">
      <c r="A38" s="563"/>
      <c r="B38" s="563"/>
      <c r="C38" s="657"/>
      <c r="D38" s="658"/>
      <c r="E38" s="658"/>
      <c r="F38" s="658"/>
      <c r="G38" s="658"/>
      <c r="H38" s="658"/>
      <c r="I38" s="658"/>
      <c r="J38" s="661"/>
    </row>
    <row r="39" ht="14.25" customHeight="1" spans="1:2">
      <c r="A39" s="563"/>
      <c r="B39" s="563"/>
    </row>
    <row r="40" ht="14.25" customHeight="1" spans="1:2">
      <c r="A40" s="563"/>
      <c r="B40" s="563"/>
    </row>
    <row r="41" ht="14.25" customHeight="1" spans="1:2">
      <c r="A41" s="563"/>
      <c r="B41" s="563"/>
    </row>
    <row r="42" ht="14.25" customHeight="1" spans="1:2">
      <c r="A42" s="563"/>
      <c r="B42" s="563"/>
    </row>
    <row r="43" ht="14.25" customHeight="1" spans="1:2">
      <c r="A43" s="563"/>
      <c r="B43" s="563"/>
    </row>
    <row r="44" ht="14.25" customHeight="1" spans="1:2">
      <c r="A44" s="563"/>
      <c r="B44" s="563"/>
    </row>
    <row r="45" ht="14.25" customHeight="1" spans="1:2">
      <c r="A45" s="563"/>
      <c r="B45" s="563"/>
    </row>
    <row r="46" ht="14.25" customHeight="1" spans="1:2">
      <c r="A46" s="563"/>
      <c r="B46" s="563"/>
    </row>
    <row r="47" ht="14.25" customHeight="1" spans="1:2">
      <c r="A47" s="563"/>
      <c r="B47" s="563"/>
    </row>
    <row r="48" ht="14.25" customHeight="1" spans="1:2">
      <c r="A48" s="563"/>
      <c r="B48" s="563"/>
    </row>
    <row r="49" ht="14" spans="1:2">
      <c r="A49" s="563"/>
      <c r="B49" s="563"/>
    </row>
    <row r="50" ht="14" spans="1:2">
      <c r="A50" s="563"/>
      <c r="B50" s="563"/>
    </row>
    <row r="51" ht="14" spans="1:2">
      <c r="A51" s="563"/>
      <c r="B51" s="563"/>
    </row>
    <row r="52" ht="14" spans="1:2">
      <c r="A52" s="563"/>
      <c r="B52" s="563"/>
    </row>
    <row r="53" ht="14" spans="1:2">
      <c r="A53" s="563"/>
      <c r="B53" s="563"/>
    </row>
    <row r="54" ht="14" spans="1:2">
      <c r="A54" s="563"/>
      <c r="B54" s="563"/>
    </row>
    <row r="55" ht="14" spans="1:2">
      <c r="A55" s="563"/>
      <c r="B55" s="563"/>
    </row>
    <row r="56" ht="14" spans="1:2">
      <c r="A56" s="563"/>
      <c r="B56" s="563"/>
    </row>
    <row r="57" ht="14" spans="1:2">
      <c r="A57" s="563"/>
      <c r="B57" s="563"/>
    </row>
    <row r="58" ht="14" spans="1:2">
      <c r="A58" s="563"/>
      <c r="B58" s="563"/>
    </row>
    <row r="59" ht="14" spans="1:2">
      <c r="A59" s="563"/>
      <c r="B59" s="563"/>
    </row>
    <row r="60" ht="14" spans="1:2">
      <c r="A60" s="563"/>
      <c r="B60" s="563"/>
    </row>
    <row r="61" ht="14" spans="1:2">
      <c r="A61" s="563"/>
      <c r="B61" s="563"/>
    </row>
    <row r="62" ht="14" spans="1:2">
      <c r="A62" s="563"/>
      <c r="B62" s="563"/>
    </row>
    <row r="63" ht="14" spans="1:2">
      <c r="A63" s="563"/>
      <c r="B63" s="563"/>
    </row>
    <row r="64" ht="14" spans="1:2">
      <c r="A64" s="563"/>
      <c r="B64" s="563"/>
    </row>
    <row r="65" ht="14" spans="1:2">
      <c r="A65" s="563"/>
      <c r="B65" s="563"/>
    </row>
    <row r="66" ht="14" spans="1:2">
      <c r="A66" s="563"/>
      <c r="B66" s="563"/>
    </row>
    <row r="67" ht="14" spans="1:2">
      <c r="A67" s="563"/>
      <c r="B67" s="563"/>
    </row>
    <row r="68" ht="14" spans="1:2">
      <c r="A68" s="563"/>
      <c r="B68" s="563"/>
    </row>
    <row r="69" ht="14" spans="1:2">
      <c r="A69" s="563"/>
      <c r="B69" s="563"/>
    </row>
    <row r="70" ht="14" spans="1:2">
      <c r="A70" s="563"/>
      <c r="B70" s="563"/>
    </row>
    <row r="71" ht="14" spans="1:2">
      <c r="A71" s="563"/>
      <c r="B71" s="563"/>
    </row>
    <row r="72" ht="14" spans="1:2">
      <c r="A72" s="563"/>
      <c r="B72" s="563"/>
    </row>
    <row r="73" ht="14" spans="1:2">
      <c r="A73" s="563"/>
      <c r="B73" s="563"/>
    </row>
    <row r="74" ht="14" spans="1:2">
      <c r="A74" s="563"/>
      <c r="B74" s="563"/>
    </row>
    <row r="75" ht="14" spans="1:2">
      <c r="A75" s="563"/>
      <c r="B75" s="563"/>
    </row>
    <row r="76" ht="14" spans="1:2">
      <c r="A76" s="563"/>
      <c r="B76" s="563"/>
    </row>
    <row r="77" ht="14" spans="1:2">
      <c r="A77" s="563"/>
      <c r="B77" s="563"/>
    </row>
    <row r="78" ht="14" spans="1:2">
      <c r="A78" s="563"/>
      <c r="B78" s="563"/>
    </row>
    <row r="79" ht="14" spans="1:2">
      <c r="A79" s="563"/>
      <c r="B79" s="563"/>
    </row>
    <row r="80" ht="14" spans="1:2">
      <c r="A80" s="563"/>
      <c r="B80" s="563"/>
    </row>
    <row r="81" ht="14" spans="1:2">
      <c r="A81" s="563"/>
      <c r="B81" s="563"/>
    </row>
    <row r="82" ht="14" spans="1:2">
      <c r="A82" s="563"/>
      <c r="B82" s="563"/>
    </row>
    <row r="83" ht="14" spans="1:2">
      <c r="A83" s="563"/>
      <c r="B83" s="563"/>
    </row>
    <row r="84" ht="14" spans="1:2">
      <c r="A84" s="563"/>
      <c r="B84" s="563"/>
    </row>
    <row r="85" ht="14" spans="1:2">
      <c r="A85" s="563"/>
      <c r="B85" s="563"/>
    </row>
    <row r="86" ht="14" spans="1:2">
      <c r="A86" s="563"/>
      <c r="B86" s="563"/>
    </row>
    <row r="87" ht="14" spans="1:2">
      <c r="A87" s="563"/>
      <c r="B87" s="563"/>
    </row>
    <row r="88" ht="14" spans="1:2">
      <c r="A88" s="563"/>
      <c r="B88" s="563"/>
    </row>
    <row r="89" ht="14" spans="1:2">
      <c r="A89" s="563"/>
      <c r="B89" s="563"/>
    </row>
    <row r="90" ht="14" spans="1:2">
      <c r="A90" s="563"/>
      <c r="B90" s="563"/>
    </row>
    <row r="91" ht="14" spans="1:2">
      <c r="A91" s="563"/>
      <c r="B91" s="563"/>
    </row>
    <row r="92" ht="14" spans="1:2">
      <c r="A92" s="563"/>
      <c r="B92" s="563"/>
    </row>
    <row r="93" ht="14" spans="1:2">
      <c r="A93" s="563"/>
      <c r="B93" s="563"/>
    </row>
    <row r="94" ht="14" spans="1:2">
      <c r="A94" s="563"/>
      <c r="B94" s="563"/>
    </row>
    <row r="95" ht="14" spans="1:2">
      <c r="A95" s="563"/>
      <c r="B95" s="563"/>
    </row>
    <row r="96" ht="14" spans="1:2">
      <c r="A96" s="563"/>
      <c r="B96" s="563"/>
    </row>
    <row r="97" ht="14" spans="1:2">
      <c r="A97" s="563"/>
      <c r="B97" s="563"/>
    </row>
    <row r="98" ht="14" spans="1:2">
      <c r="A98" s="563"/>
      <c r="B98" s="563"/>
    </row>
    <row r="99" ht="14" spans="1:2">
      <c r="A99" s="563"/>
      <c r="B99" s="563"/>
    </row>
    <row r="100" ht="14" spans="1:2">
      <c r="A100" s="563"/>
      <c r="B100" s="563"/>
    </row>
    <row r="101" ht="14" spans="1:2">
      <c r="A101" s="563"/>
      <c r="B101" s="563"/>
    </row>
    <row r="102" ht="14" spans="1:2">
      <c r="A102" s="563"/>
      <c r="B102" s="563"/>
    </row>
    <row r="103" ht="14" spans="1:2">
      <c r="A103" s="563"/>
      <c r="B103" s="563"/>
    </row>
    <row r="104" ht="14" spans="1:2">
      <c r="A104" s="563"/>
      <c r="B104" s="563"/>
    </row>
    <row r="105" ht="14" spans="1:2">
      <c r="A105" s="563"/>
      <c r="B105" s="563"/>
    </row>
    <row r="106" ht="14" spans="1:2">
      <c r="A106" s="563"/>
      <c r="B106" s="563"/>
    </row>
    <row r="107" ht="14" spans="1:2">
      <c r="A107" s="563"/>
      <c r="B107" s="563"/>
    </row>
    <row r="108" ht="14" spans="1:2">
      <c r="A108" s="563"/>
      <c r="B108" s="563"/>
    </row>
    <row r="109" ht="14" spans="1:2">
      <c r="A109" s="563"/>
      <c r="B109" s="563"/>
    </row>
    <row r="110" ht="14" spans="1:2">
      <c r="A110" s="563"/>
      <c r="B110" s="563"/>
    </row>
    <row r="111" ht="14" spans="1:2">
      <c r="A111" s="563"/>
      <c r="B111" s="563"/>
    </row>
    <row r="112" ht="14" spans="1:2">
      <c r="A112" s="563"/>
      <c r="B112" s="563"/>
    </row>
    <row r="113" ht="14" spans="1:2">
      <c r="A113" s="563"/>
      <c r="B113" s="563"/>
    </row>
    <row r="114" ht="14" spans="1:2">
      <c r="A114" s="563"/>
      <c r="B114" s="563"/>
    </row>
    <row r="115" ht="14" spans="1:2">
      <c r="A115" s="563"/>
      <c r="B115" s="563"/>
    </row>
    <row r="116" ht="14" spans="1:2">
      <c r="A116" s="563"/>
      <c r="B116" s="563"/>
    </row>
    <row r="117" ht="14" spans="1:2">
      <c r="A117" s="563"/>
      <c r="B117" s="563"/>
    </row>
    <row r="118" ht="14" spans="1:2">
      <c r="A118" s="563"/>
      <c r="B118" s="563"/>
    </row>
    <row r="119" ht="14" spans="1:2">
      <c r="A119" s="563"/>
      <c r="B119" s="563"/>
    </row>
    <row r="120" ht="14" spans="1:2">
      <c r="A120" s="563"/>
      <c r="B120" s="563"/>
    </row>
    <row r="121" ht="14" spans="1:2">
      <c r="A121" s="563"/>
      <c r="B121" s="563"/>
    </row>
    <row r="122" ht="14" spans="1:2">
      <c r="A122" s="563"/>
      <c r="B122" s="563"/>
    </row>
    <row r="123" ht="14" spans="1:2">
      <c r="A123" s="563"/>
      <c r="B123" s="563"/>
    </row>
    <row r="124" ht="14" spans="1:2">
      <c r="A124" s="563"/>
      <c r="B124" s="563"/>
    </row>
    <row r="125" ht="14" spans="1:2">
      <c r="A125" s="563"/>
      <c r="B125" s="563"/>
    </row>
    <row r="126" ht="14" spans="1:2">
      <c r="A126" s="563"/>
      <c r="B126" s="563"/>
    </row>
    <row r="127" ht="14" spans="1:2">
      <c r="A127" s="563"/>
      <c r="B127" s="563"/>
    </row>
    <row r="128" ht="14" spans="1:2">
      <c r="A128" s="563"/>
      <c r="B128" s="563"/>
    </row>
    <row r="129" ht="14" spans="1:2">
      <c r="A129" s="563"/>
      <c r="B129" s="563"/>
    </row>
    <row r="130" ht="14" spans="1:2">
      <c r="A130" s="563"/>
      <c r="B130" s="563"/>
    </row>
    <row r="131" ht="14" spans="1:2">
      <c r="A131" s="563"/>
      <c r="B131" s="563"/>
    </row>
    <row r="132" ht="14" spans="1:2">
      <c r="A132" s="563"/>
      <c r="B132" s="563"/>
    </row>
    <row r="133" ht="14" spans="1:2">
      <c r="A133" s="563"/>
      <c r="B133" s="563"/>
    </row>
    <row r="134" ht="14" spans="1:2">
      <c r="A134" s="563"/>
      <c r="B134" s="563"/>
    </row>
    <row r="135" ht="14" spans="1:2">
      <c r="A135" s="563"/>
      <c r="B135" s="563"/>
    </row>
    <row r="136" ht="14" spans="1:2">
      <c r="A136" s="563"/>
      <c r="B136" s="563"/>
    </row>
    <row r="137" ht="14" spans="1:2">
      <c r="A137" s="563"/>
      <c r="B137" s="563"/>
    </row>
    <row r="138" ht="14" spans="1:2">
      <c r="A138" s="563"/>
      <c r="B138" s="563"/>
    </row>
    <row r="139" ht="14" spans="1:2">
      <c r="A139" s="563"/>
      <c r="B139" s="563"/>
    </row>
    <row r="140" ht="14" spans="1:2">
      <c r="A140" s="563"/>
      <c r="B140" s="563"/>
    </row>
    <row r="141" ht="14" spans="1:2">
      <c r="A141" s="563"/>
      <c r="B141" s="563"/>
    </row>
    <row r="142" ht="14" spans="1:2">
      <c r="A142" s="563"/>
      <c r="B142" s="563"/>
    </row>
    <row r="143" ht="14" spans="1:2">
      <c r="A143" s="563"/>
      <c r="B143" s="563"/>
    </row>
    <row r="144" ht="14" spans="1:2">
      <c r="A144" s="563"/>
      <c r="B144" s="563"/>
    </row>
    <row r="145" ht="14" spans="1:2">
      <c r="A145" s="563"/>
      <c r="B145" s="563"/>
    </row>
    <row r="146" ht="14" spans="1:2">
      <c r="A146" s="563"/>
      <c r="B146" s="563"/>
    </row>
    <row r="147" ht="14" spans="1:2">
      <c r="A147" s="563"/>
      <c r="B147" s="563"/>
    </row>
    <row r="148" ht="14" spans="1:2">
      <c r="A148" s="563"/>
      <c r="B148" s="563"/>
    </row>
    <row r="149" ht="14" spans="1:2">
      <c r="A149" s="563"/>
      <c r="B149" s="563"/>
    </row>
    <row r="150" ht="14" spans="1:2">
      <c r="A150" s="563"/>
      <c r="B150" s="563"/>
    </row>
    <row r="151" ht="14" spans="1:2">
      <c r="A151" s="563"/>
      <c r="B151" s="563"/>
    </row>
    <row r="152" ht="14" spans="1:2">
      <c r="A152" s="563"/>
      <c r="B152" s="563"/>
    </row>
    <row r="153" ht="14" spans="1:2">
      <c r="A153" s="563"/>
      <c r="B153" s="563"/>
    </row>
    <row r="154" ht="14" spans="1:2">
      <c r="A154" s="563"/>
      <c r="B154" s="563"/>
    </row>
    <row r="155" ht="14" spans="1:2">
      <c r="A155" s="563"/>
      <c r="B155" s="563"/>
    </row>
    <row r="156" ht="14" spans="1:2">
      <c r="A156" s="563"/>
      <c r="B156" s="563"/>
    </row>
    <row r="157" ht="14" spans="1:2">
      <c r="A157" s="563"/>
      <c r="B157" s="563"/>
    </row>
    <row r="158" ht="14" spans="1:2">
      <c r="A158" s="563"/>
      <c r="B158" s="563"/>
    </row>
    <row r="159" ht="14" spans="1:2">
      <c r="A159" s="563"/>
      <c r="B159" s="563"/>
    </row>
    <row r="160" ht="14" spans="1:2">
      <c r="A160" s="563"/>
      <c r="B160" s="563"/>
    </row>
    <row r="161" ht="14" spans="1:2">
      <c r="A161" s="563"/>
      <c r="B161" s="563"/>
    </row>
    <row r="162" ht="14" spans="1:2">
      <c r="A162" s="563"/>
      <c r="B162" s="563"/>
    </row>
    <row r="163" ht="14" spans="1:2">
      <c r="A163" s="563"/>
      <c r="B163" s="563"/>
    </row>
    <row r="164" ht="14" spans="1:2">
      <c r="A164" s="563"/>
      <c r="B164" s="563"/>
    </row>
    <row r="165" ht="14" spans="1:2">
      <c r="A165" s="563"/>
      <c r="B165" s="563"/>
    </row>
    <row r="166" ht="14" spans="1:2">
      <c r="A166" s="563"/>
      <c r="B166" s="563"/>
    </row>
    <row r="167" ht="14" spans="1:2">
      <c r="A167" s="563"/>
      <c r="B167" s="563"/>
    </row>
    <row r="168" ht="14" spans="1:2">
      <c r="A168" s="563"/>
      <c r="B168" s="563"/>
    </row>
    <row r="169" ht="14" spans="1:2">
      <c r="A169" s="563"/>
      <c r="B169" s="563"/>
    </row>
    <row r="170" ht="14" spans="1:2">
      <c r="A170" s="563"/>
      <c r="B170" s="563"/>
    </row>
    <row r="171" ht="14" spans="1:2">
      <c r="A171" s="563"/>
      <c r="B171" s="563"/>
    </row>
    <row r="172" ht="14" spans="1:2">
      <c r="A172" s="563"/>
      <c r="B172" s="563"/>
    </row>
    <row r="173" ht="14" spans="1:2">
      <c r="A173" s="563"/>
      <c r="B173" s="563"/>
    </row>
    <row r="174" ht="14" spans="1:2">
      <c r="A174" s="563"/>
      <c r="B174" s="563"/>
    </row>
    <row r="175" ht="14" spans="1:2">
      <c r="A175" s="563"/>
      <c r="B175" s="563"/>
    </row>
    <row r="176" ht="14" spans="1:2">
      <c r="A176" s="563"/>
      <c r="B176" s="563"/>
    </row>
    <row r="177" ht="14" spans="1:2">
      <c r="A177" s="563"/>
      <c r="B177" s="563"/>
    </row>
    <row r="178" ht="14" spans="1:2">
      <c r="A178" s="563"/>
      <c r="B178" s="563"/>
    </row>
    <row r="179" ht="14" spans="1:2">
      <c r="A179" s="563"/>
      <c r="B179" s="563"/>
    </row>
    <row r="180" ht="14" spans="1:2">
      <c r="A180" s="563"/>
      <c r="B180" s="563"/>
    </row>
    <row r="181" ht="14" spans="1:2">
      <c r="A181" s="563"/>
      <c r="B181" s="563"/>
    </row>
    <row r="182" ht="14" spans="1:2">
      <c r="A182" s="563"/>
      <c r="B182" s="563"/>
    </row>
    <row r="183" ht="14" spans="1:2">
      <c r="A183" s="563"/>
      <c r="B183" s="563"/>
    </row>
    <row r="184" ht="14" spans="1:2">
      <c r="A184" s="563"/>
      <c r="B184" s="563"/>
    </row>
    <row r="185" ht="14" spans="1:2">
      <c r="A185" s="563"/>
      <c r="B185" s="563"/>
    </row>
    <row r="186" ht="14" spans="1:2">
      <c r="A186" s="563"/>
      <c r="B186" s="563"/>
    </row>
    <row r="187" ht="14" spans="1:2">
      <c r="A187" s="563"/>
      <c r="B187" s="563"/>
    </row>
    <row r="188" ht="14" spans="1:2">
      <c r="A188" s="563"/>
      <c r="B188" s="563"/>
    </row>
    <row r="189" ht="14" spans="1:2">
      <c r="A189" s="563"/>
      <c r="B189" s="563"/>
    </row>
    <row r="190" ht="14" spans="1:2">
      <c r="A190" s="563"/>
      <c r="B190" s="563"/>
    </row>
    <row r="191" ht="14" spans="1:2">
      <c r="A191" s="563"/>
      <c r="B191" s="563"/>
    </row>
    <row r="192" ht="14" spans="1:2">
      <c r="A192" s="563"/>
      <c r="B192" s="563"/>
    </row>
    <row r="193" ht="14" spans="1:2">
      <c r="A193" s="563"/>
      <c r="B193" s="563"/>
    </row>
    <row r="194" ht="14" spans="1:2">
      <c r="A194" s="563"/>
      <c r="B194" s="563"/>
    </row>
    <row r="195" ht="14" spans="1:2">
      <c r="A195" s="563"/>
      <c r="B195" s="563"/>
    </row>
    <row r="196" ht="14" spans="1:2">
      <c r="A196" s="563"/>
      <c r="B196" s="563"/>
    </row>
    <row r="197" ht="14" spans="1:2">
      <c r="A197" s="563"/>
      <c r="B197" s="563"/>
    </row>
    <row r="198" ht="14" spans="1:2">
      <c r="A198" s="563"/>
      <c r="B198" s="563"/>
    </row>
    <row r="199" ht="14" spans="1:2">
      <c r="A199" s="563"/>
      <c r="B199" s="563"/>
    </row>
    <row r="200" ht="14" spans="1:2">
      <c r="A200" s="563"/>
      <c r="B200" s="563"/>
    </row>
    <row r="201" ht="14" spans="1:2">
      <c r="A201" s="563"/>
      <c r="B201" s="563"/>
    </row>
    <row r="202" ht="14" spans="1:2">
      <c r="A202" s="563"/>
      <c r="B202" s="563"/>
    </row>
    <row r="203" ht="14" spans="1:2">
      <c r="A203" s="563"/>
      <c r="B203" s="563"/>
    </row>
    <row r="204" ht="14" spans="1:2">
      <c r="A204" s="563"/>
      <c r="B204" s="563"/>
    </row>
    <row r="205" ht="14" spans="1:2">
      <c r="A205" s="563"/>
      <c r="B205" s="563"/>
    </row>
    <row r="206" ht="14" spans="1:2">
      <c r="A206" s="563"/>
      <c r="B206" s="563"/>
    </row>
    <row r="207" ht="14" spans="1:2">
      <c r="A207" s="563"/>
      <c r="B207" s="563"/>
    </row>
    <row r="208" ht="14" spans="1:2">
      <c r="A208" s="563"/>
      <c r="B208" s="563"/>
    </row>
    <row r="209" ht="14" spans="1:2">
      <c r="A209" s="563"/>
      <c r="B209" s="563"/>
    </row>
    <row r="210" ht="14" spans="1:2">
      <c r="A210" s="563"/>
      <c r="B210" s="563"/>
    </row>
    <row r="211" ht="14" spans="1:2">
      <c r="A211" s="563"/>
      <c r="B211" s="563"/>
    </row>
    <row r="212" ht="14" spans="1:2">
      <c r="A212" s="563"/>
      <c r="B212" s="563"/>
    </row>
    <row r="213" ht="14" spans="1:2">
      <c r="A213" s="563"/>
      <c r="B213" s="563"/>
    </row>
    <row r="214" ht="14" spans="1:2">
      <c r="A214" s="563"/>
      <c r="B214" s="563"/>
    </row>
    <row r="215" ht="14" spans="1:2">
      <c r="A215" s="563"/>
      <c r="B215" s="563"/>
    </row>
    <row r="216" ht="14" spans="1:2">
      <c r="A216" s="563"/>
      <c r="B216" s="563"/>
    </row>
    <row r="217" ht="14" spans="1:2">
      <c r="A217" s="563"/>
      <c r="B217" s="563"/>
    </row>
    <row r="218" ht="14" spans="1:2">
      <c r="A218" s="563"/>
      <c r="B218" s="563"/>
    </row>
    <row r="219" ht="14" spans="1:2">
      <c r="A219" s="563"/>
      <c r="B219" s="563"/>
    </row>
    <row r="220" ht="14" spans="1:2">
      <c r="A220" s="563"/>
      <c r="B220" s="563"/>
    </row>
    <row r="221" ht="14" spans="1:2">
      <c r="A221" s="563"/>
      <c r="B221" s="563"/>
    </row>
    <row r="222" ht="14" spans="1:2">
      <c r="A222" s="563"/>
      <c r="B222" s="563"/>
    </row>
    <row r="223" ht="14" spans="1:2">
      <c r="A223" s="563"/>
      <c r="B223" s="563"/>
    </row>
    <row r="224" ht="14" spans="1:2">
      <c r="A224" s="563"/>
      <c r="B224" s="563"/>
    </row>
    <row r="225" ht="14" spans="1:2">
      <c r="A225" s="563"/>
      <c r="B225" s="563"/>
    </row>
    <row r="226" ht="14" spans="1:2">
      <c r="A226" s="563"/>
      <c r="B226" s="563"/>
    </row>
    <row r="227" ht="14" spans="1:2">
      <c r="A227" s="563"/>
      <c r="B227" s="563"/>
    </row>
    <row r="228" ht="14" spans="1:2">
      <c r="A228" s="563"/>
      <c r="B228" s="563"/>
    </row>
    <row r="229" ht="14" spans="1:2">
      <c r="A229" s="563"/>
      <c r="B229" s="563"/>
    </row>
    <row r="230" ht="14" spans="1:2">
      <c r="A230" s="563"/>
      <c r="B230" s="563"/>
    </row>
    <row r="231" ht="14" spans="1:2">
      <c r="A231" s="563"/>
      <c r="B231" s="563"/>
    </row>
    <row r="232" ht="14" spans="1:2">
      <c r="A232" s="563"/>
      <c r="B232" s="563"/>
    </row>
    <row r="233" ht="14" spans="1:2">
      <c r="A233" s="563"/>
      <c r="B233" s="563"/>
    </row>
    <row r="234" ht="14" spans="1:2">
      <c r="A234" s="563"/>
      <c r="B234" s="563"/>
    </row>
    <row r="235" ht="14" spans="1:2">
      <c r="A235" s="563"/>
      <c r="B235" s="563"/>
    </row>
    <row r="236" ht="14" spans="1:2">
      <c r="A236" s="563"/>
      <c r="B236" s="563"/>
    </row>
    <row r="237" ht="14" spans="1:2">
      <c r="A237" s="563"/>
      <c r="B237" s="563"/>
    </row>
    <row r="238" ht="14" spans="1:2">
      <c r="A238" s="563"/>
      <c r="B238" s="563"/>
    </row>
    <row r="239" ht="14" spans="1:2">
      <c r="A239" s="563"/>
      <c r="B239" s="563"/>
    </row>
    <row r="240" ht="14" spans="1:2">
      <c r="A240" s="563"/>
      <c r="B240" s="563"/>
    </row>
    <row r="241" ht="14" spans="1:2">
      <c r="A241" s="563"/>
      <c r="B241" s="563"/>
    </row>
    <row r="242" ht="14" spans="1:2">
      <c r="A242" s="563"/>
      <c r="B242" s="563"/>
    </row>
    <row r="243" ht="14" spans="1:2">
      <c r="A243" s="563"/>
      <c r="B243" s="563"/>
    </row>
    <row r="244" ht="14" spans="1:2">
      <c r="A244" s="563"/>
      <c r="B244" s="563"/>
    </row>
    <row r="245" ht="14" spans="1:2">
      <c r="A245" s="563"/>
      <c r="B245" s="563"/>
    </row>
    <row r="246" ht="14" spans="1:2">
      <c r="A246" s="563"/>
      <c r="B246" s="563"/>
    </row>
    <row r="247" ht="14" spans="1:2">
      <c r="A247" s="563"/>
      <c r="B247" s="563"/>
    </row>
    <row r="248" ht="14" spans="1:2">
      <c r="A248" s="563"/>
      <c r="B248" s="563"/>
    </row>
    <row r="249" ht="14" spans="1:2">
      <c r="A249" s="563"/>
      <c r="B249" s="563"/>
    </row>
    <row r="250" ht="14" spans="1:2">
      <c r="A250" s="563"/>
      <c r="B250" s="563"/>
    </row>
    <row r="251" ht="14" spans="1:2">
      <c r="A251" s="563"/>
      <c r="B251" s="563"/>
    </row>
    <row r="252" ht="14" spans="1:2">
      <c r="A252" s="563"/>
      <c r="B252" s="563"/>
    </row>
    <row r="253" ht="14" spans="1:2">
      <c r="A253" s="563"/>
      <c r="B253" s="563"/>
    </row>
    <row r="254" ht="14" spans="1:2">
      <c r="A254" s="563"/>
      <c r="B254" s="563"/>
    </row>
    <row r="255" ht="14" spans="1:2">
      <c r="A255" s="563"/>
      <c r="B255" s="563"/>
    </row>
    <row r="256" ht="14" spans="1:2">
      <c r="A256" s="563"/>
      <c r="B256" s="563"/>
    </row>
    <row r="257" ht="14" spans="1:2">
      <c r="A257" s="563"/>
      <c r="B257" s="563"/>
    </row>
    <row r="258" ht="14" spans="1:2">
      <c r="A258" s="563"/>
      <c r="B258" s="563"/>
    </row>
    <row r="259" ht="14" spans="1:2">
      <c r="A259" s="563"/>
      <c r="B259" s="563"/>
    </row>
    <row r="260" ht="14" spans="1:2">
      <c r="A260" s="563"/>
      <c r="B260" s="563"/>
    </row>
    <row r="261" ht="14" spans="1:2">
      <c r="A261" s="563"/>
      <c r="B261" s="563"/>
    </row>
    <row r="262" ht="14" spans="1:2">
      <c r="A262" s="563"/>
      <c r="B262" s="563"/>
    </row>
    <row r="263" ht="14" spans="1:2">
      <c r="A263" s="563"/>
      <c r="B263" s="563"/>
    </row>
    <row r="264" ht="14" spans="1:2">
      <c r="A264" s="563"/>
      <c r="B264" s="563"/>
    </row>
    <row r="265" ht="14" spans="1:2">
      <c r="A265" s="563"/>
      <c r="B265" s="563"/>
    </row>
    <row r="266" ht="14" spans="1:2">
      <c r="A266" s="563"/>
      <c r="B266" s="563"/>
    </row>
    <row r="267" ht="14" spans="1:2">
      <c r="A267" s="563"/>
      <c r="B267" s="563"/>
    </row>
    <row r="268" ht="14" spans="1:2">
      <c r="A268" s="563"/>
      <c r="B268" s="563"/>
    </row>
    <row r="269" ht="14" spans="1:2">
      <c r="A269" s="563"/>
      <c r="B269" s="563"/>
    </row>
    <row r="270" ht="14" spans="1:2">
      <c r="A270" s="563"/>
      <c r="B270" s="563"/>
    </row>
    <row r="271" ht="14" spans="1:2">
      <c r="A271" s="563"/>
      <c r="B271" s="563"/>
    </row>
    <row r="272" ht="14" spans="1:2">
      <c r="A272" s="563"/>
      <c r="B272" s="563"/>
    </row>
    <row r="273" ht="14" spans="1:2">
      <c r="A273" s="563"/>
      <c r="B273" s="563"/>
    </row>
    <row r="274" ht="14" spans="1:2">
      <c r="A274" s="563"/>
      <c r="B274" s="563"/>
    </row>
    <row r="275" ht="14" spans="1:2">
      <c r="A275" s="563"/>
      <c r="B275" s="563"/>
    </row>
    <row r="276" ht="14" spans="1:2">
      <c r="A276" s="563"/>
      <c r="B276" s="563"/>
    </row>
    <row r="277" ht="14" spans="1:2">
      <c r="A277" s="563"/>
      <c r="B277" s="563"/>
    </row>
    <row r="278" ht="14" spans="1:2">
      <c r="A278" s="563"/>
      <c r="B278" s="563"/>
    </row>
    <row r="279" ht="14" spans="1:2">
      <c r="A279" s="563"/>
      <c r="B279" s="563"/>
    </row>
    <row r="280" ht="14" spans="1:2">
      <c r="A280" s="563"/>
      <c r="B280" s="563"/>
    </row>
    <row r="281" ht="14" spans="1:2">
      <c r="A281" s="563"/>
      <c r="B281" s="563"/>
    </row>
    <row r="282" ht="14" spans="1:2">
      <c r="A282" s="563"/>
      <c r="B282" s="563"/>
    </row>
    <row r="283" ht="14" spans="1:2">
      <c r="A283" s="563"/>
      <c r="B283" s="563"/>
    </row>
    <row r="284" ht="14" spans="1:2">
      <c r="A284" s="563"/>
      <c r="B284" s="563"/>
    </row>
    <row r="285" ht="14" spans="1:2">
      <c r="A285" s="563"/>
      <c r="B285" s="563"/>
    </row>
    <row r="286" ht="14" spans="1:2">
      <c r="A286" s="563"/>
      <c r="B286" s="563"/>
    </row>
    <row r="287" ht="14" spans="1:2">
      <c r="A287" s="563"/>
      <c r="B287" s="563"/>
    </row>
    <row r="288" ht="14" spans="1:2">
      <c r="A288" s="563"/>
      <c r="B288" s="563"/>
    </row>
    <row r="289" ht="14" spans="1:2">
      <c r="A289" s="563"/>
      <c r="B289" s="563"/>
    </row>
    <row r="290" ht="14" spans="1:2">
      <c r="A290" s="563"/>
      <c r="B290" s="563"/>
    </row>
    <row r="291" ht="14" spans="1:2">
      <c r="A291" s="563"/>
      <c r="B291" s="563"/>
    </row>
    <row r="292" ht="14" spans="1:2">
      <c r="A292" s="563"/>
      <c r="B292" s="563"/>
    </row>
    <row r="293" ht="14" spans="1:2">
      <c r="A293" s="563"/>
      <c r="B293" s="563"/>
    </row>
    <row r="294" ht="14" spans="1:2">
      <c r="A294" s="563"/>
      <c r="B294" s="563"/>
    </row>
    <row r="295" ht="14" spans="1:2">
      <c r="A295" s="563"/>
      <c r="B295" s="563"/>
    </row>
    <row r="296" ht="14" spans="1:2">
      <c r="A296" s="563"/>
      <c r="B296" s="563"/>
    </row>
    <row r="297" ht="14" spans="1:2">
      <c r="A297" s="563"/>
      <c r="B297" s="563"/>
    </row>
    <row r="298" ht="14" spans="1:2">
      <c r="A298" s="563"/>
      <c r="B298" s="563"/>
    </row>
    <row r="299" ht="14" spans="1:2">
      <c r="A299" s="563"/>
      <c r="B299" s="563"/>
    </row>
    <row r="300" ht="14" spans="1:2">
      <c r="A300" s="563"/>
      <c r="B300" s="563"/>
    </row>
    <row r="301" ht="14" spans="1:2">
      <c r="A301" s="563"/>
      <c r="B301" s="563"/>
    </row>
    <row r="302" ht="14" spans="1:2">
      <c r="A302" s="563"/>
      <c r="B302" s="563"/>
    </row>
    <row r="303" ht="14" spans="1:2">
      <c r="A303" s="563"/>
      <c r="B303" s="563"/>
    </row>
    <row r="304" ht="14" spans="1:2">
      <c r="A304" s="563"/>
      <c r="B304" s="563"/>
    </row>
    <row r="305" ht="14" spans="1:2">
      <c r="A305" s="563"/>
      <c r="B305" s="563"/>
    </row>
    <row r="306" ht="14" spans="1:2">
      <c r="A306" s="563"/>
      <c r="B306" s="563"/>
    </row>
    <row r="307" ht="14" spans="1:2">
      <c r="A307" s="563"/>
      <c r="B307" s="563"/>
    </row>
    <row r="308" ht="14" spans="1:2">
      <c r="A308" s="563"/>
      <c r="B308" s="563"/>
    </row>
    <row r="309" ht="14" spans="1:2">
      <c r="A309" s="563"/>
      <c r="B309" s="563"/>
    </row>
    <row r="310" ht="14" spans="1:2">
      <c r="A310" s="563"/>
      <c r="B310" s="563"/>
    </row>
    <row r="311" ht="14" spans="1:2">
      <c r="A311" s="563"/>
      <c r="B311" s="563"/>
    </row>
    <row r="312" ht="14" spans="1:2">
      <c r="A312" s="563"/>
      <c r="B312" s="563"/>
    </row>
    <row r="313" ht="14" spans="1:2">
      <c r="A313" s="563"/>
      <c r="B313" s="563"/>
    </row>
    <row r="314" ht="14" spans="1:2">
      <c r="A314" s="563"/>
      <c r="B314" s="563"/>
    </row>
    <row r="315" ht="14" spans="1:2">
      <c r="A315" s="563"/>
      <c r="B315" s="563"/>
    </row>
    <row r="316" ht="14" spans="1:2">
      <c r="A316" s="563"/>
      <c r="B316" s="563"/>
    </row>
    <row r="317" ht="14" spans="1:2">
      <c r="A317" s="563"/>
      <c r="B317" s="563"/>
    </row>
    <row r="318" ht="14" spans="1:2">
      <c r="A318" s="563"/>
      <c r="B318" s="563"/>
    </row>
    <row r="319" ht="14" spans="1:2">
      <c r="A319" s="563"/>
      <c r="B319" s="563"/>
    </row>
    <row r="320" ht="14" spans="1:2">
      <c r="A320" s="563"/>
      <c r="B320" s="563"/>
    </row>
    <row r="321" ht="14" spans="1:2">
      <c r="A321" s="563"/>
      <c r="B321" s="563"/>
    </row>
    <row r="322" ht="14" spans="1:2">
      <c r="A322" s="563"/>
      <c r="B322" s="563"/>
    </row>
    <row r="323" ht="14" spans="1:2">
      <c r="A323" s="563"/>
      <c r="B323" s="563"/>
    </row>
    <row r="324" ht="14" spans="1:2">
      <c r="A324" s="563"/>
      <c r="B324" s="563"/>
    </row>
    <row r="325" ht="14" spans="1:2">
      <c r="A325" s="563"/>
      <c r="B325" s="563"/>
    </row>
    <row r="326" ht="14" spans="1:2">
      <c r="A326" s="563"/>
      <c r="B326" s="563"/>
    </row>
    <row r="327" ht="14" spans="1:2">
      <c r="A327" s="563"/>
      <c r="B327" s="563"/>
    </row>
    <row r="328" ht="14" spans="1:2">
      <c r="A328" s="563"/>
      <c r="B328" s="563"/>
    </row>
    <row r="329" ht="14" spans="1:2">
      <c r="A329" s="563"/>
      <c r="B329" s="563"/>
    </row>
    <row r="330" ht="14" spans="1:2">
      <c r="A330" s="563"/>
      <c r="B330" s="563"/>
    </row>
    <row r="331" ht="14" spans="1:2">
      <c r="A331" s="563"/>
      <c r="B331" s="563"/>
    </row>
    <row r="332" ht="14" spans="1:2">
      <c r="A332" s="563"/>
      <c r="B332" s="563"/>
    </row>
    <row r="333" ht="14" spans="1:2">
      <c r="A333" s="563"/>
      <c r="B333" s="563"/>
    </row>
    <row r="334" ht="14" spans="1:2">
      <c r="A334" s="563"/>
      <c r="B334" s="563"/>
    </row>
    <row r="335" ht="14" spans="1:2">
      <c r="A335" s="563"/>
      <c r="B335" s="563"/>
    </row>
    <row r="336" ht="14" spans="1:2">
      <c r="A336" s="563"/>
      <c r="B336" s="563"/>
    </row>
    <row r="337" ht="14" spans="1:2">
      <c r="A337" s="563"/>
      <c r="B337" s="563"/>
    </row>
    <row r="338" ht="14" spans="1:2">
      <c r="A338" s="563"/>
      <c r="B338" s="563"/>
    </row>
    <row r="339" ht="14" spans="1:2">
      <c r="A339" s="563"/>
      <c r="B339" s="563"/>
    </row>
    <row r="340" ht="14" spans="1:2">
      <c r="A340" s="563"/>
      <c r="B340" s="563"/>
    </row>
    <row r="341" ht="14" spans="1:2">
      <c r="A341" s="563"/>
      <c r="B341" s="563"/>
    </row>
    <row r="342" ht="14" spans="1:2">
      <c r="A342" s="563"/>
      <c r="B342" s="563"/>
    </row>
    <row r="343" ht="14" spans="1:2">
      <c r="A343" s="563"/>
      <c r="B343" s="563"/>
    </row>
    <row r="344" ht="14" spans="1:2">
      <c r="A344" s="563"/>
      <c r="B344" s="563"/>
    </row>
    <row r="345" ht="14" spans="1:2">
      <c r="A345" s="563"/>
      <c r="B345" s="563"/>
    </row>
    <row r="346" ht="14" spans="1:2">
      <c r="A346" s="563"/>
      <c r="B346" s="563"/>
    </row>
    <row r="347" ht="14" spans="1:2">
      <c r="A347" s="563"/>
      <c r="B347" s="563"/>
    </row>
    <row r="348" ht="14" spans="1:2">
      <c r="A348" s="563"/>
      <c r="B348" s="563"/>
    </row>
    <row r="349" ht="14" spans="1:2">
      <c r="A349" s="563"/>
      <c r="B349" s="563"/>
    </row>
    <row r="350" ht="14" spans="1:2">
      <c r="A350" s="563"/>
      <c r="B350" s="563"/>
    </row>
    <row r="351" ht="14" spans="1:2">
      <c r="A351" s="563"/>
      <c r="B351" s="563"/>
    </row>
    <row r="352" ht="14" spans="1:2">
      <c r="A352" s="563"/>
      <c r="B352" s="563"/>
    </row>
    <row r="353" ht="14" spans="1:2">
      <c r="A353" s="563"/>
      <c r="B353" s="563"/>
    </row>
    <row r="354" ht="14" spans="1:2">
      <c r="A354" s="563"/>
      <c r="B354" s="563"/>
    </row>
    <row r="355" ht="14" spans="1:2">
      <c r="A355" s="563"/>
      <c r="B355" s="563"/>
    </row>
    <row r="356" ht="14" spans="1:2">
      <c r="A356" s="563"/>
      <c r="B356" s="563"/>
    </row>
    <row r="357" ht="14" spans="1:2">
      <c r="A357" s="563"/>
      <c r="B357" s="563"/>
    </row>
    <row r="358" ht="14" spans="1:2">
      <c r="A358" s="563"/>
      <c r="B358" s="563"/>
    </row>
    <row r="359" ht="14" spans="1:2">
      <c r="A359" s="563"/>
      <c r="B359" s="563"/>
    </row>
    <row r="360" ht="14" spans="1:2">
      <c r="A360" s="563"/>
      <c r="B360" s="563"/>
    </row>
    <row r="361" ht="14" spans="1:2">
      <c r="A361" s="563"/>
      <c r="B361" s="563"/>
    </row>
    <row r="362" ht="14" spans="1:2">
      <c r="A362" s="563"/>
      <c r="B362" s="563"/>
    </row>
    <row r="363" ht="14" spans="1:2">
      <c r="A363" s="563"/>
      <c r="B363" s="563"/>
    </row>
    <row r="364" ht="14" spans="1:2">
      <c r="A364" s="563"/>
      <c r="B364" s="563"/>
    </row>
    <row r="365" ht="14" spans="1:2">
      <c r="A365" s="563"/>
      <c r="B365" s="563"/>
    </row>
    <row r="366" ht="14" spans="1:2">
      <c r="A366" s="563"/>
      <c r="B366" s="563"/>
    </row>
    <row r="367" ht="14" spans="1:2">
      <c r="A367" s="563"/>
      <c r="B367" s="563"/>
    </row>
    <row r="368" ht="14" spans="1:2">
      <c r="A368" s="563"/>
      <c r="B368" s="563"/>
    </row>
    <row r="369" ht="14" spans="1:2">
      <c r="A369" s="563"/>
      <c r="B369" s="563"/>
    </row>
    <row r="370" ht="14" spans="1:2">
      <c r="A370" s="563"/>
      <c r="B370" s="563"/>
    </row>
    <row r="371" ht="14" spans="1:2">
      <c r="A371" s="563"/>
      <c r="B371" s="563"/>
    </row>
    <row r="372" ht="14" spans="1:2">
      <c r="A372" s="563"/>
      <c r="B372" s="563"/>
    </row>
    <row r="373" ht="14" spans="1:2">
      <c r="A373" s="563"/>
      <c r="B373" s="563"/>
    </row>
    <row r="374" ht="14" spans="1:2">
      <c r="A374" s="563"/>
      <c r="B374" s="563"/>
    </row>
    <row r="375" ht="14" spans="1:2">
      <c r="A375" s="563"/>
      <c r="B375" s="563"/>
    </row>
    <row r="376" ht="14" spans="1:2">
      <c r="A376" s="563"/>
      <c r="B376" s="563"/>
    </row>
    <row r="377" ht="14" spans="1:2">
      <c r="A377" s="563"/>
      <c r="B377" s="563"/>
    </row>
    <row r="378" ht="14" spans="1:2">
      <c r="A378" s="563"/>
      <c r="B378" s="563"/>
    </row>
    <row r="379" ht="14" spans="1:2">
      <c r="A379" s="563"/>
      <c r="B379" s="563"/>
    </row>
    <row r="380" ht="14" spans="1:2">
      <c r="A380" s="563"/>
      <c r="B380" s="563"/>
    </row>
    <row r="381" ht="14" spans="1:2">
      <c r="A381" s="563"/>
      <c r="B381" s="563"/>
    </row>
    <row r="382" ht="14" spans="1:2">
      <c r="A382" s="563"/>
      <c r="B382" s="563"/>
    </row>
    <row r="383" ht="14" spans="1:2">
      <c r="A383" s="563"/>
      <c r="B383" s="563"/>
    </row>
    <row r="384" ht="14" spans="1:2">
      <c r="A384" s="563"/>
      <c r="B384" s="563"/>
    </row>
    <row r="385" ht="14" spans="1:2">
      <c r="A385" s="563"/>
      <c r="B385" s="563"/>
    </row>
    <row r="386" ht="14" spans="1:2">
      <c r="A386" s="563"/>
      <c r="B386" s="563"/>
    </row>
    <row r="387" ht="14" spans="1:2">
      <c r="A387" s="563"/>
      <c r="B387" s="563"/>
    </row>
    <row r="388" ht="14" spans="1:2">
      <c r="A388" s="563"/>
      <c r="B388" s="563"/>
    </row>
    <row r="389" ht="14" spans="1:2">
      <c r="A389" s="563"/>
      <c r="B389" s="563"/>
    </row>
    <row r="390" ht="14" spans="1:2">
      <c r="A390" s="563"/>
      <c r="B390" s="563"/>
    </row>
    <row r="391" ht="14" spans="1:2">
      <c r="A391" s="563"/>
      <c r="B391" s="563"/>
    </row>
    <row r="392" ht="14" spans="1:2">
      <c r="A392" s="563"/>
      <c r="B392" s="563"/>
    </row>
    <row r="393" ht="14" spans="1:2">
      <c r="A393" s="563"/>
      <c r="B393" s="563"/>
    </row>
    <row r="394" ht="14" spans="1:2">
      <c r="A394" s="563"/>
      <c r="B394" s="563"/>
    </row>
    <row r="395" ht="14" spans="1:2">
      <c r="A395" s="563"/>
      <c r="B395" s="563"/>
    </row>
    <row r="396" ht="14" spans="1:2">
      <c r="A396" s="563"/>
      <c r="B396" s="563"/>
    </row>
    <row r="397" ht="14" spans="1:2">
      <c r="A397" s="563"/>
      <c r="B397" s="563"/>
    </row>
    <row r="398" ht="14" spans="1:2">
      <c r="A398" s="563"/>
      <c r="B398" s="563"/>
    </row>
    <row r="399" ht="14" spans="1:2">
      <c r="A399" s="563"/>
      <c r="B399" s="563"/>
    </row>
    <row r="400" ht="14" spans="1:2">
      <c r="A400" s="563"/>
      <c r="B400" s="563"/>
    </row>
    <row r="401" ht="14" spans="1:2">
      <c r="A401" s="563"/>
      <c r="B401" s="563"/>
    </row>
    <row r="402" ht="14" spans="1:2">
      <c r="A402" s="563"/>
      <c r="B402" s="563"/>
    </row>
    <row r="403" ht="14" spans="1:2">
      <c r="A403" s="563"/>
      <c r="B403" s="563"/>
    </row>
    <row r="404" ht="14" spans="1:2">
      <c r="A404" s="563"/>
      <c r="B404" s="563"/>
    </row>
    <row r="405" ht="14" spans="1:2">
      <c r="A405" s="563"/>
      <c r="B405" s="563"/>
    </row>
    <row r="406" ht="14" spans="1:2">
      <c r="A406" s="563"/>
      <c r="B406" s="563"/>
    </row>
    <row r="407" ht="14" spans="1:2">
      <c r="A407" s="563"/>
      <c r="B407" s="563"/>
    </row>
    <row r="408" ht="14" spans="1:2">
      <c r="A408" s="563"/>
      <c r="B408" s="563"/>
    </row>
    <row r="409" ht="14" spans="1:2">
      <c r="A409" s="563"/>
      <c r="B409" s="563"/>
    </row>
    <row r="410" ht="14" spans="1:2">
      <c r="A410" s="563"/>
      <c r="B410" s="563"/>
    </row>
    <row r="411" ht="14" spans="1:2">
      <c r="A411" s="563"/>
      <c r="B411" s="563"/>
    </row>
    <row r="412" ht="14" spans="1:2">
      <c r="A412" s="563"/>
      <c r="B412" s="563"/>
    </row>
    <row r="413" ht="14" spans="1:2">
      <c r="A413" s="563"/>
      <c r="B413" s="563"/>
    </row>
    <row r="414" ht="14" spans="1:2">
      <c r="A414" s="563"/>
      <c r="B414" s="563"/>
    </row>
    <row r="415" ht="14" spans="1:2">
      <c r="A415" s="563"/>
      <c r="B415" s="563"/>
    </row>
    <row r="416" ht="14" spans="1:2">
      <c r="A416" s="563"/>
      <c r="B416" s="563"/>
    </row>
    <row r="417" ht="14" spans="1:2">
      <c r="A417" s="563"/>
      <c r="B417" s="563"/>
    </row>
    <row r="418" ht="14" spans="1:2">
      <c r="A418" s="563"/>
      <c r="B418" s="563"/>
    </row>
    <row r="419" ht="14" spans="1:2">
      <c r="A419" s="563"/>
      <c r="B419" s="563"/>
    </row>
    <row r="420" ht="14" spans="1:2">
      <c r="A420" s="563"/>
      <c r="B420" s="563"/>
    </row>
    <row r="421" ht="14" spans="1:2">
      <c r="A421" s="563"/>
      <c r="B421" s="563"/>
    </row>
    <row r="422" ht="14" spans="1:2">
      <c r="A422" s="563"/>
      <c r="B422" s="563"/>
    </row>
    <row r="423" ht="14" spans="1:2">
      <c r="A423" s="563"/>
      <c r="B423" s="563"/>
    </row>
    <row r="424" ht="14" spans="1:2">
      <c r="A424" s="563"/>
      <c r="B424" s="563"/>
    </row>
    <row r="425" ht="14" spans="1:2">
      <c r="A425" s="563"/>
      <c r="B425" s="563"/>
    </row>
    <row r="426" ht="14" spans="1:2">
      <c r="A426" s="563"/>
      <c r="B426" s="563"/>
    </row>
    <row r="427" ht="14" spans="1:2">
      <c r="A427" s="563"/>
      <c r="B427" s="563"/>
    </row>
    <row r="428" ht="14" spans="1:2">
      <c r="A428" s="563"/>
      <c r="B428" s="563"/>
    </row>
    <row r="429" ht="14" spans="1:2">
      <c r="A429" s="563"/>
      <c r="B429" s="563"/>
    </row>
    <row r="430" ht="14" spans="1:2">
      <c r="A430" s="563"/>
      <c r="B430" s="563"/>
    </row>
    <row r="431" ht="14" spans="1:2">
      <c r="A431" s="563"/>
      <c r="B431" s="563"/>
    </row>
    <row r="432" ht="14" spans="1:2">
      <c r="A432" s="563"/>
      <c r="B432" s="563"/>
    </row>
    <row r="433" ht="14" spans="1:2">
      <c r="A433" s="563"/>
      <c r="B433" s="563"/>
    </row>
    <row r="434" ht="14" spans="1:2">
      <c r="A434" s="563"/>
      <c r="B434" s="563"/>
    </row>
    <row r="435" ht="14" spans="1:2">
      <c r="A435" s="563"/>
      <c r="B435" s="563"/>
    </row>
    <row r="436" ht="14" spans="1:2">
      <c r="A436" s="563"/>
      <c r="B436" s="563"/>
    </row>
    <row r="437" ht="14" spans="1:2">
      <c r="A437" s="563"/>
      <c r="B437" s="563"/>
    </row>
    <row r="438" ht="14" spans="1:2">
      <c r="A438" s="563"/>
      <c r="B438" s="563"/>
    </row>
    <row r="439" ht="14" spans="1:2">
      <c r="A439" s="563"/>
      <c r="B439" s="563"/>
    </row>
    <row r="440" ht="14" spans="1:2">
      <c r="A440" s="563"/>
      <c r="B440" s="563"/>
    </row>
    <row r="441" ht="14" spans="1:2">
      <c r="A441" s="563"/>
      <c r="B441" s="563"/>
    </row>
    <row r="442" ht="14" spans="1:2">
      <c r="A442" s="563"/>
      <c r="B442" s="563"/>
    </row>
    <row r="443" ht="14" spans="1:2">
      <c r="A443" s="563"/>
      <c r="B443" s="563"/>
    </row>
    <row r="444" ht="14" spans="1:2">
      <c r="A444" s="563"/>
      <c r="B444" s="563"/>
    </row>
    <row r="445" ht="14" spans="1:2">
      <c r="A445" s="563"/>
      <c r="B445" s="563"/>
    </row>
    <row r="446" ht="14" spans="1:2">
      <c r="A446" s="563"/>
      <c r="B446" s="563"/>
    </row>
    <row r="447" ht="14" spans="1:2">
      <c r="A447" s="563"/>
      <c r="B447" s="563"/>
    </row>
    <row r="448" ht="14" spans="1:2">
      <c r="A448" s="563"/>
      <c r="B448" s="563"/>
    </row>
    <row r="449" ht="14" spans="1:2">
      <c r="A449" s="563"/>
      <c r="B449" s="563"/>
    </row>
    <row r="450" ht="14" spans="1:2">
      <c r="A450" s="563"/>
      <c r="B450" s="563"/>
    </row>
    <row r="451" ht="14" spans="1:2">
      <c r="A451" s="563"/>
      <c r="B451" s="563"/>
    </row>
    <row r="452" ht="14" spans="1:2">
      <c r="A452" s="563"/>
      <c r="B452" s="563"/>
    </row>
    <row r="453" ht="14" spans="1:2">
      <c r="A453" s="563"/>
      <c r="B453" s="563"/>
    </row>
    <row r="454" ht="14" spans="1:2">
      <c r="A454" s="563"/>
      <c r="B454" s="563"/>
    </row>
    <row r="455" ht="14" spans="1:2">
      <c r="A455" s="563"/>
      <c r="B455" s="563"/>
    </row>
    <row r="456" ht="14" spans="1:2">
      <c r="A456" s="563"/>
      <c r="B456" s="563"/>
    </row>
    <row r="457" ht="14" spans="1:2">
      <c r="A457" s="563"/>
      <c r="B457" s="563"/>
    </row>
    <row r="458" ht="14" spans="1:2">
      <c r="A458" s="563"/>
      <c r="B458" s="563"/>
    </row>
    <row r="459" ht="14" spans="1:2">
      <c r="A459" s="563"/>
      <c r="B459" s="563"/>
    </row>
    <row r="460" ht="14" spans="1:2">
      <c r="A460" s="563"/>
      <c r="B460" s="563"/>
    </row>
    <row r="461" ht="14" spans="1:2">
      <c r="A461" s="563"/>
      <c r="B461" s="563"/>
    </row>
    <row r="462" ht="14" spans="1:2">
      <c r="A462" s="563"/>
      <c r="B462" s="563"/>
    </row>
    <row r="463" ht="14" spans="1:2">
      <c r="A463" s="563"/>
      <c r="B463" s="563"/>
    </row>
    <row r="464" ht="14" spans="1:2">
      <c r="A464" s="563"/>
      <c r="B464" s="563"/>
    </row>
    <row r="465" ht="14" spans="1:2">
      <c r="A465" s="563"/>
      <c r="B465" s="563"/>
    </row>
    <row r="466" ht="14" spans="1:2">
      <c r="A466" s="563"/>
      <c r="B466" s="563"/>
    </row>
    <row r="467" ht="14" spans="1:2">
      <c r="A467" s="563"/>
      <c r="B467" s="563"/>
    </row>
    <row r="468" ht="14" spans="1:2">
      <c r="A468" s="563"/>
      <c r="B468" s="563"/>
    </row>
    <row r="469" ht="14" spans="1:2">
      <c r="A469" s="563"/>
      <c r="B469" s="563"/>
    </row>
    <row r="470" ht="14" spans="1:2">
      <c r="A470" s="563"/>
      <c r="B470" s="563"/>
    </row>
    <row r="471" ht="14" spans="1:2">
      <c r="A471" s="563"/>
      <c r="B471" s="563"/>
    </row>
    <row r="472" ht="14" spans="1:2">
      <c r="A472" s="563"/>
      <c r="B472" s="563"/>
    </row>
    <row r="473" ht="14" spans="1:2">
      <c r="A473" s="563"/>
      <c r="B473" s="563"/>
    </row>
    <row r="474" ht="14" spans="1:2">
      <c r="A474" s="563"/>
      <c r="B474" s="563"/>
    </row>
    <row r="475" ht="14" spans="1:2">
      <c r="A475" s="563"/>
      <c r="B475" s="563"/>
    </row>
    <row r="476" ht="14" spans="1:2">
      <c r="A476" s="563"/>
      <c r="B476" s="563"/>
    </row>
    <row r="477" ht="14" spans="1:2">
      <c r="A477" s="563"/>
      <c r="B477" s="563"/>
    </row>
    <row r="478" ht="14" spans="1:2">
      <c r="A478" s="563"/>
      <c r="B478" s="563"/>
    </row>
    <row r="479" ht="14" spans="1:2">
      <c r="A479" s="563"/>
      <c r="B479" s="563"/>
    </row>
    <row r="480" ht="14" spans="1:2">
      <c r="A480" s="563"/>
      <c r="B480" s="563"/>
    </row>
    <row r="481" ht="14" spans="1:2">
      <c r="A481" s="563"/>
      <c r="B481" s="563"/>
    </row>
    <row r="482" ht="14" spans="1:2">
      <c r="A482" s="563"/>
      <c r="B482" s="563"/>
    </row>
    <row r="483" ht="14" spans="1:2">
      <c r="A483" s="563"/>
      <c r="B483" s="563"/>
    </row>
    <row r="484" ht="14" spans="1:2">
      <c r="A484" s="563"/>
      <c r="B484" s="563"/>
    </row>
    <row r="485" ht="14" spans="1:2">
      <c r="A485" s="563"/>
      <c r="B485" s="563"/>
    </row>
    <row r="486" ht="14" spans="1:2">
      <c r="A486" s="563"/>
      <c r="B486" s="563"/>
    </row>
    <row r="487" ht="14" spans="1:2">
      <c r="A487" s="563"/>
      <c r="B487" s="563"/>
    </row>
    <row r="488" ht="14" spans="1:2">
      <c r="A488" s="563"/>
      <c r="B488" s="563"/>
    </row>
    <row r="489" ht="14" spans="1:2">
      <c r="A489" s="563"/>
      <c r="B489" s="563"/>
    </row>
    <row r="490" ht="14" spans="1:2">
      <c r="A490" s="563"/>
      <c r="B490" s="563"/>
    </row>
    <row r="491" ht="14" spans="1:2">
      <c r="A491" s="563"/>
      <c r="B491" s="563"/>
    </row>
    <row r="492" ht="14" spans="1:2">
      <c r="A492" s="563"/>
      <c r="B492" s="563"/>
    </row>
    <row r="493" ht="14" spans="1:2">
      <c r="A493" s="563"/>
      <c r="B493" s="563"/>
    </row>
    <row r="494" ht="14" spans="1:2">
      <c r="A494" s="563"/>
      <c r="B494" s="563"/>
    </row>
    <row r="495" ht="14" spans="1:2">
      <c r="A495" s="563"/>
      <c r="B495" s="563"/>
    </row>
    <row r="496" ht="14" spans="1:2">
      <c r="A496" s="563"/>
      <c r="B496" s="563"/>
    </row>
    <row r="497" ht="14" spans="1:2">
      <c r="A497" s="563"/>
      <c r="B497" s="563"/>
    </row>
    <row r="498" ht="14" spans="1:2">
      <c r="A498" s="563"/>
      <c r="B498" s="563"/>
    </row>
    <row r="499" ht="14" spans="1:2">
      <c r="A499" s="563"/>
      <c r="B499" s="563"/>
    </row>
    <row r="500" ht="14" spans="1:2">
      <c r="A500" s="563"/>
      <c r="B500" s="563"/>
    </row>
    <row r="501" ht="14" spans="1:2">
      <c r="A501" s="563"/>
      <c r="B501" s="563"/>
    </row>
    <row r="502" ht="14" spans="1:2">
      <c r="A502" s="563"/>
      <c r="B502" s="563"/>
    </row>
    <row r="503" ht="14" spans="1:2">
      <c r="A503" s="563"/>
      <c r="B503" s="563"/>
    </row>
    <row r="504" ht="14" spans="1:2">
      <c r="A504" s="563"/>
      <c r="B504" s="563"/>
    </row>
    <row r="505" ht="14" spans="1:2">
      <c r="A505" s="563"/>
      <c r="B505" s="563"/>
    </row>
    <row r="506" ht="14" spans="1:2">
      <c r="A506" s="563"/>
      <c r="B506" s="563"/>
    </row>
    <row r="507" ht="14" spans="1:2">
      <c r="A507" s="563"/>
      <c r="B507" s="563"/>
    </row>
    <row r="508" ht="14" spans="1:2">
      <c r="A508" s="563"/>
      <c r="B508" s="563"/>
    </row>
    <row r="509" ht="14" spans="1:2">
      <c r="A509" s="563"/>
      <c r="B509" s="563"/>
    </row>
    <row r="510" ht="14" spans="1:2">
      <c r="A510" s="563"/>
      <c r="B510" s="563"/>
    </row>
    <row r="511" ht="14" spans="1:2">
      <c r="A511" s="563"/>
      <c r="B511" s="563"/>
    </row>
    <row r="512" ht="14" spans="1:2">
      <c r="A512" s="563"/>
      <c r="B512" s="563"/>
    </row>
    <row r="513" ht="14" spans="1:2">
      <c r="A513" s="563"/>
      <c r="B513" s="563"/>
    </row>
    <row r="514" ht="14" spans="1:2">
      <c r="A514" s="563"/>
      <c r="B514" s="563"/>
    </row>
    <row r="515" ht="14" spans="1:2">
      <c r="A515" s="563"/>
      <c r="B515" s="563"/>
    </row>
    <row r="516" ht="14" spans="1:2">
      <c r="A516" s="563"/>
      <c r="B516" s="563"/>
    </row>
    <row r="517" ht="14" spans="1:2">
      <c r="A517" s="563"/>
      <c r="B517" s="563"/>
    </row>
    <row r="518" ht="14" spans="1:2">
      <c r="A518" s="563"/>
      <c r="B518" s="563"/>
    </row>
    <row r="519" ht="14" spans="1:2">
      <c r="A519" s="563"/>
      <c r="B519" s="563"/>
    </row>
    <row r="520" ht="14" spans="1:2">
      <c r="A520" s="563"/>
      <c r="B520" s="563"/>
    </row>
    <row r="521" ht="14" spans="1:2">
      <c r="A521" s="563"/>
      <c r="B521" s="563"/>
    </row>
    <row r="522" ht="14" spans="1:2">
      <c r="A522" s="563"/>
      <c r="B522" s="563"/>
    </row>
    <row r="523" ht="14" spans="1:2">
      <c r="A523" s="563"/>
      <c r="B523" s="563"/>
    </row>
    <row r="524" ht="14" spans="1:2">
      <c r="A524" s="563"/>
      <c r="B524" s="563"/>
    </row>
    <row r="525" ht="14" spans="1:2">
      <c r="A525" s="563"/>
      <c r="B525" s="563"/>
    </row>
    <row r="526" ht="14" spans="1:2">
      <c r="A526" s="563"/>
      <c r="B526" s="563"/>
    </row>
    <row r="527" ht="14" spans="1:2">
      <c r="A527" s="563"/>
      <c r="B527" s="563"/>
    </row>
    <row r="528" ht="14" spans="1:2">
      <c r="A528" s="563"/>
      <c r="B528" s="563"/>
    </row>
    <row r="529" ht="14" spans="1:2">
      <c r="A529" s="563"/>
      <c r="B529" s="563"/>
    </row>
    <row r="530" ht="14" spans="1:2">
      <c r="A530" s="563"/>
      <c r="B530" s="563"/>
    </row>
    <row r="531" ht="14" spans="1:2">
      <c r="A531" s="563"/>
      <c r="B531" s="563"/>
    </row>
    <row r="532" ht="14" spans="1:2">
      <c r="A532" s="563"/>
      <c r="B532" s="563"/>
    </row>
    <row r="533" ht="14" spans="1:2">
      <c r="A533" s="563"/>
      <c r="B533" s="563"/>
    </row>
    <row r="534" ht="14" spans="1:2">
      <c r="A534" s="563"/>
      <c r="B534" s="563"/>
    </row>
    <row r="535" ht="14" spans="1:2">
      <c r="A535" s="563"/>
      <c r="B535" s="563"/>
    </row>
    <row r="536" ht="14" spans="1:2">
      <c r="A536" s="563"/>
      <c r="B536" s="563"/>
    </row>
    <row r="537" ht="14" spans="1:2">
      <c r="A537" s="563"/>
      <c r="B537" s="563"/>
    </row>
    <row r="538" ht="14" spans="1:2">
      <c r="A538" s="563"/>
      <c r="B538" s="563"/>
    </row>
    <row r="539" ht="14" spans="1:2">
      <c r="A539" s="563"/>
      <c r="B539" s="563"/>
    </row>
    <row r="540" ht="14" spans="1:2">
      <c r="A540" s="563"/>
      <c r="B540" s="563"/>
    </row>
    <row r="541" ht="14" spans="1:2">
      <c r="A541" s="563"/>
      <c r="B541" s="563"/>
    </row>
    <row r="542" ht="14" spans="1:2">
      <c r="A542" s="563"/>
      <c r="B542" s="563"/>
    </row>
    <row r="543" ht="14" spans="1:2">
      <c r="A543" s="563"/>
      <c r="B543" s="563"/>
    </row>
    <row r="544" ht="14" spans="1:2">
      <c r="A544" s="563"/>
      <c r="B544" s="563"/>
    </row>
    <row r="545" ht="14" spans="1:2">
      <c r="A545" s="563"/>
      <c r="B545" s="563"/>
    </row>
    <row r="546" ht="14" spans="1:2">
      <c r="A546" s="563"/>
      <c r="B546" s="563"/>
    </row>
    <row r="547" ht="14" spans="1:2">
      <c r="A547" s="563"/>
      <c r="B547" s="563"/>
    </row>
    <row r="548" ht="14" spans="1:2">
      <c r="A548" s="563"/>
      <c r="B548" s="563"/>
    </row>
    <row r="549" ht="14" spans="1:2">
      <c r="A549" s="563"/>
      <c r="B549" s="563"/>
    </row>
    <row r="550" ht="14" spans="1:2">
      <c r="A550" s="563"/>
      <c r="B550" s="563"/>
    </row>
    <row r="551" ht="14" spans="1:2">
      <c r="A551" s="563"/>
      <c r="B551" s="563"/>
    </row>
    <row r="552" ht="14" spans="1:2">
      <c r="A552" s="563"/>
      <c r="B552" s="563"/>
    </row>
    <row r="553" ht="14" spans="1:2">
      <c r="A553" s="563"/>
      <c r="B553" s="563"/>
    </row>
    <row r="554" ht="14" spans="1:2">
      <c r="A554" s="563"/>
      <c r="B554" s="563"/>
    </row>
    <row r="555" ht="14" spans="1:2">
      <c r="A555" s="563"/>
      <c r="B555" s="563"/>
    </row>
    <row r="556" ht="14" spans="1:2">
      <c r="A556" s="563"/>
      <c r="B556" s="563"/>
    </row>
    <row r="557" ht="14" spans="1:2">
      <c r="A557" s="563"/>
      <c r="B557" s="563"/>
    </row>
    <row r="558" ht="14" spans="1:2">
      <c r="A558" s="563"/>
      <c r="B558" s="563"/>
    </row>
    <row r="559" ht="14" spans="1:2">
      <c r="A559" s="563"/>
      <c r="B559" s="563"/>
    </row>
    <row r="560" ht="14" spans="1:2">
      <c r="A560" s="563"/>
      <c r="B560" s="563"/>
    </row>
    <row r="561" ht="14" spans="1:2">
      <c r="A561" s="563"/>
      <c r="B561" s="563"/>
    </row>
    <row r="562" ht="14" spans="1:2">
      <c r="A562" s="563"/>
      <c r="B562" s="563"/>
    </row>
    <row r="563" ht="14" spans="1:2">
      <c r="A563" s="563"/>
      <c r="B563" s="563"/>
    </row>
    <row r="564" ht="14" spans="1:2">
      <c r="A564" s="563"/>
      <c r="B564" s="563"/>
    </row>
    <row r="565" ht="14" spans="1:2">
      <c r="A565" s="563"/>
      <c r="B565" s="563"/>
    </row>
    <row r="566" ht="14" spans="1:2">
      <c r="A566" s="563"/>
      <c r="B566" s="563"/>
    </row>
    <row r="567" ht="14" spans="1:2">
      <c r="A567" s="563"/>
      <c r="B567" s="563"/>
    </row>
    <row r="568" ht="14" spans="1:2">
      <c r="A568" s="563"/>
      <c r="B568" s="563"/>
    </row>
    <row r="569" ht="14" spans="1:2">
      <c r="A569" s="563"/>
      <c r="B569" s="563"/>
    </row>
    <row r="570" ht="14" spans="1:2">
      <c r="A570" s="563"/>
      <c r="B570" s="563"/>
    </row>
    <row r="571" ht="14" spans="1:2">
      <c r="A571" s="563"/>
      <c r="B571" s="563"/>
    </row>
    <row r="572" ht="14" spans="1:2">
      <c r="A572" s="563"/>
      <c r="B572" s="563"/>
    </row>
    <row r="573" ht="14" spans="1:2">
      <c r="A573" s="563"/>
      <c r="B573" s="563"/>
    </row>
    <row r="574" ht="14" spans="1:2">
      <c r="A574" s="563"/>
      <c r="B574" s="563"/>
    </row>
    <row r="575" ht="14" spans="1:2">
      <c r="A575" s="563"/>
      <c r="B575" s="563"/>
    </row>
    <row r="576" ht="14" spans="1:2">
      <c r="A576" s="563"/>
      <c r="B576" s="563"/>
    </row>
    <row r="577" ht="14" spans="1:2">
      <c r="A577" s="563"/>
      <c r="B577" s="563"/>
    </row>
    <row r="578" ht="14" spans="1:2">
      <c r="A578" s="563"/>
      <c r="B578" s="563"/>
    </row>
    <row r="579" ht="14" spans="1:2">
      <c r="A579" s="563"/>
      <c r="B579" s="563"/>
    </row>
    <row r="580" ht="14" spans="1:2">
      <c r="A580" s="563"/>
      <c r="B580" s="563"/>
    </row>
    <row r="581" ht="14" spans="1:2">
      <c r="A581" s="563"/>
      <c r="B581" s="563"/>
    </row>
    <row r="582" ht="14" spans="1:2">
      <c r="A582" s="563"/>
      <c r="B582" s="563"/>
    </row>
    <row r="583" ht="14" spans="1:2">
      <c r="A583" s="563"/>
      <c r="B583" s="563"/>
    </row>
    <row r="584" ht="14" spans="1:2">
      <c r="A584" s="563"/>
      <c r="B584" s="563"/>
    </row>
    <row r="585" ht="14" spans="1:2">
      <c r="A585" s="563"/>
      <c r="B585" s="563"/>
    </row>
    <row r="586" ht="14" spans="1:2">
      <c r="A586" s="563"/>
      <c r="B586" s="563"/>
    </row>
    <row r="587" ht="14" spans="1:2">
      <c r="A587" s="563"/>
      <c r="B587" s="563"/>
    </row>
    <row r="588" ht="14" spans="1:2">
      <c r="A588" s="563"/>
      <c r="B588" s="563"/>
    </row>
    <row r="589" ht="14" spans="1:2">
      <c r="A589" s="563"/>
      <c r="B589" s="563"/>
    </row>
    <row r="590" ht="14" spans="1:2">
      <c r="A590" s="563"/>
      <c r="B590" s="563"/>
    </row>
    <row r="591" ht="14" spans="1:2">
      <c r="A591" s="563"/>
      <c r="B591" s="563"/>
    </row>
    <row r="592" ht="14" spans="1:2">
      <c r="A592" s="563"/>
      <c r="B592" s="563"/>
    </row>
    <row r="593" ht="14" spans="1:2">
      <c r="A593" s="563"/>
      <c r="B593" s="563"/>
    </row>
    <row r="594" ht="14" spans="1:2">
      <c r="A594" s="563"/>
      <c r="B594" s="563"/>
    </row>
    <row r="595" ht="14" spans="1:2">
      <c r="A595" s="563"/>
      <c r="B595" s="563"/>
    </row>
    <row r="596" ht="14" spans="1:2">
      <c r="A596" s="563"/>
      <c r="B596" s="563"/>
    </row>
    <row r="597" ht="14" spans="1:2">
      <c r="A597" s="563"/>
      <c r="B597" s="563"/>
    </row>
    <row r="598" ht="14" spans="1:2">
      <c r="A598" s="563"/>
      <c r="B598" s="563"/>
    </row>
    <row r="599" ht="14" spans="1:2">
      <c r="A599" s="563"/>
      <c r="B599" s="563"/>
    </row>
    <row r="600" ht="14" spans="1:2">
      <c r="A600" s="563"/>
      <c r="B600" s="563"/>
    </row>
    <row r="601" ht="14" spans="1:2">
      <c r="A601" s="563"/>
      <c r="B601" s="563"/>
    </row>
    <row r="602" ht="14" spans="1:2">
      <c r="A602" s="563"/>
      <c r="B602" s="563"/>
    </row>
    <row r="603" ht="14" spans="1:2">
      <c r="A603" s="563"/>
      <c r="B603" s="563"/>
    </row>
    <row r="604" ht="14" spans="1:2">
      <c r="A604" s="563"/>
      <c r="B604" s="563"/>
    </row>
    <row r="605" ht="14" spans="1:2">
      <c r="A605" s="563"/>
      <c r="B605" s="563"/>
    </row>
    <row r="606" ht="14" spans="1:2">
      <c r="A606" s="563"/>
      <c r="B606" s="563"/>
    </row>
    <row r="607" ht="14" spans="1:2">
      <c r="A607" s="563"/>
      <c r="B607" s="563"/>
    </row>
    <row r="608" ht="14" spans="1:2">
      <c r="A608" s="563"/>
      <c r="B608" s="563"/>
    </row>
    <row r="609" ht="14" spans="1:2">
      <c r="A609" s="563"/>
      <c r="B609" s="563"/>
    </row>
    <row r="610" ht="14" spans="1:2">
      <c r="A610" s="563"/>
      <c r="B610" s="563"/>
    </row>
    <row r="611" ht="14" spans="1:2">
      <c r="A611" s="563"/>
      <c r="B611" s="563"/>
    </row>
    <row r="612" ht="14" spans="1:2">
      <c r="A612" s="563"/>
      <c r="B612" s="563"/>
    </row>
    <row r="613" ht="14" spans="1:2">
      <c r="A613" s="563"/>
      <c r="B613" s="563"/>
    </row>
    <row r="614" ht="14" spans="1:2">
      <c r="A614" s="563"/>
      <c r="B614" s="563"/>
    </row>
    <row r="615" ht="14" spans="1:2">
      <c r="A615" s="563"/>
      <c r="B615" s="563"/>
    </row>
    <row r="616" ht="14" spans="1:2">
      <c r="A616" s="563"/>
      <c r="B616" s="563"/>
    </row>
    <row r="617" ht="14" spans="1:2">
      <c r="A617" s="563"/>
      <c r="B617" s="563"/>
    </row>
    <row r="618" ht="14" spans="1:2">
      <c r="A618" s="563"/>
      <c r="B618" s="563"/>
    </row>
    <row r="619" ht="14" spans="1:2">
      <c r="A619" s="563"/>
      <c r="B619" s="563"/>
    </row>
    <row r="620" ht="14" spans="1:2">
      <c r="A620" s="563"/>
      <c r="B620" s="563"/>
    </row>
    <row r="621" ht="14" spans="1:2">
      <c r="A621" s="563"/>
      <c r="B621" s="563"/>
    </row>
    <row r="622" ht="14" spans="1:2">
      <c r="A622" s="563"/>
      <c r="B622" s="563"/>
    </row>
    <row r="623" ht="14" spans="1:2">
      <c r="A623" s="563"/>
      <c r="B623" s="563"/>
    </row>
    <row r="624" ht="14" spans="1:2">
      <c r="A624" s="563"/>
      <c r="B624" s="563"/>
    </row>
    <row r="625" ht="14" spans="1:2">
      <c r="A625" s="563"/>
      <c r="B625" s="563"/>
    </row>
    <row r="626" ht="14" spans="1:2">
      <c r="A626" s="563"/>
      <c r="B626" s="563"/>
    </row>
    <row r="627" ht="14" spans="1:2">
      <c r="A627" s="563"/>
      <c r="B627" s="563"/>
    </row>
    <row r="628" ht="14" spans="1:2">
      <c r="A628" s="563"/>
      <c r="B628" s="563"/>
    </row>
    <row r="629" ht="14" spans="1:2">
      <c r="A629" s="563"/>
      <c r="B629" s="563"/>
    </row>
    <row r="630" ht="14" spans="1:2">
      <c r="A630" s="563"/>
      <c r="B630" s="563"/>
    </row>
    <row r="631" ht="14" spans="1:2">
      <c r="A631" s="563"/>
      <c r="B631" s="563"/>
    </row>
    <row r="632" ht="14" spans="1:2">
      <c r="A632" s="563"/>
      <c r="B632" s="563"/>
    </row>
    <row r="633" ht="14" spans="1:2">
      <c r="A633" s="563"/>
      <c r="B633" s="563"/>
    </row>
    <row r="634" ht="14" spans="1:2">
      <c r="A634" s="563"/>
      <c r="B634" s="563"/>
    </row>
    <row r="635" ht="14" spans="1:2">
      <c r="A635" s="563"/>
      <c r="B635" s="563"/>
    </row>
    <row r="636" ht="14" spans="1:2">
      <c r="A636" s="563"/>
      <c r="B636" s="563"/>
    </row>
    <row r="637" ht="14" spans="1:2">
      <c r="A637" s="563"/>
      <c r="B637" s="563"/>
    </row>
    <row r="638" ht="14" spans="1:2">
      <c r="A638" s="563"/>
      <c r="B638" s="563"/>
    </row>
    <row r="639" ht="14" spans="1:2">
      <c r="A639" s="563"/>
      <c r="B639" s="563"/>
    </row>
    <row r="640" ht="14" spans="1:2">
      <c r="A640" s="563"/>
      <c r="B640" s="563"/>
    </row>
    <row r="641" ht="14" spans="1:2">
      <c r="A641" s="563"/>
      <c r="B641" s="563"/>
    </row>
    <row r="642" ht="14" spans="1:2">
      <c r="A642" s="563"/>
      <c r="B642" s="563"/>
    </row>
    <row r="643" ht="14" spans="1:2">
      <c r="A643" s="563"/>
      <c r="B643" s="563"/>
    </row>
    <row r="644" ht="14" spans="1:2">
      <c r="A644" s="563"/>
      <c r="B644" s="563"/>
    </row>
    <row r="645" ht="14" spans="1:2">
      <c r="A645" s="563"/>
      <c r="B645" s="563"/>
    </row>
    <row r="646" ht="14" spans="1:2">
      <c r="A646" s="563"/>
      <c r="B646" s="563"/>
    </row>
    <row r="647" ht="14" spans="1:2">
      <c r="A647" s="563"/>
      <c r="B647" s="563"/>
    </row>
    <row r="648" ht="14" spans="1:2">
      <c r="A648" s="563"/>
      <c r="B648" s="563"/>
    </row>
    <row r="649" ht="14" spans="1:2">
      <c r="A649" s="563"/>
      <c r="B649" s="563"/>
    </row>
    <row r="650" ht="14" spans="1:2">
      <c r="A650" s="563"/>
      <c r="B650" s="563"/>
    </row>
    <row r="651" ht="14" spans="1:2">
      <c r="A651" s="563"/>
      <c r="B651" s="563"/>
    </row>
    <row r="652" ht="14" spans="1:2">
      <c r="A652" s="563"/>
      <c r="B652" s="563"/>
    </row>
    <row r="653" ht="14" spans="1:2">
      <c r="A653" s="563"/>
      <c r="B653" s="563"/>
    </row>
    <row r="654" ht="14" spans="1:2">
      <c r="A654" s="563"/>
      <c r="B654" s="563"/>
    </row>
    <row r="655" ht="14" spans="1:2">
      <c r="A655" s="563"/>
      <c r="B655" s="563"/>
    </row>
    <row r="656" ht="14" spans="1:2">
      <c r="A656" s="563"/>
      <c r="B656" s="563"/>
    </row>
    <row r="657" ht="14" spans="1:2">
      <c r="A657" s="563"/>
      <c r="B657" s="563"/>
    </row>
    <row r="658" ht="14" spans="1:2">
      <c r="A658" s="563"/>
      <c r="B658" s="563"/>
    </row>
    <row r="659" ht="14" spans="1:2">
      <c r="A659" s="563"/>
      <c r="B659" s="563"/>
    </row>
    <row r="660" ht="14" spans="1:2">
      <c r="A660" s="563"/>
      <c r="B660" s="563"/>
    </row>
    <row r="661" ht="14" spans="1:2">
      <c r="A661" s="563"/>
      <c r="B661" s="563"/>
    </row>
    <row r="662" ht="14" spans="1:2">
      <c r="A662" s="563"/>
      <c r="B662" s="563"/>
    </row>
    <row r="663" ht="14" spans="1:2">
      <c r="A663" s="563"/>
      <c r="B663" s="563"/>
    </row>
    <row r="664" ht="14" spans="1:2">
      <c r="A664" s="563"/>
      <c r="B664" s="563"/>
    </row>
    <row r="665" ht="14" spans="1:2">
      <c r="A665" s="563"/>
      <c r="B665" s="563"/>
    </row>
    <row r="666" ht="14" spans="1:2">
      <c r="A666" s="563"/>
      <c r="B666" s="563"/>
    </row>
    <row r="667" ht="14" spans="1:2">
      <c r="A667" s="563"/>
      <c r="B667" s="563"/>
    </row>
    <row r="668" ht="14" spans="1:2">
      <c r="A668" s="563"/>
      <c r="B668" s="563"/>
    </row>
    <row r="669" ht="14" spans="1:2">
      <c r="A669" s="563"/>
      <c r="B669" s="563"/>
    </row>
    <row r="670" ht="14" spans="1:2">
      <c r="A670" s="563"/>
      <c r="B670" s="563"/>
    </row>
    <row r="671" ht="14" spans="1:2">
      <c r="A671" s="563"/>
      <c r="B671" s="563"/>
    </row>
    <row r="672" ht="14" spans="1:2">
      <c r="A672" s="563"/>
      <c r="B672" s="563"/>
    </row>
    <row r="673" ht="14" spans="1:2">
      <c r="A673" s="563"/>
      <c r="B673" s="563"/>
    </row>
    <row r="674" ht="14" spans="1:2">
      <c r="A674" s="563"/>
      <c r="B674" s="563"/>
    </row>
    <row r="675" ht="14" spans="1:2">
      <c r="A675" s="563"/>
      <c r="B675" s="563"/>
    </row>
    <row r="676" ht="14" spans="1:2">
      <c r="A676" s="563"/>
      <c r="B676" s="563"/>
    </row>
    <row r="677" ht="14" spans="1:2">
      <c r="A677" s="563"/>
      <c r="B677" s="563"/>
    </row>
    <row r="678" ht="14" spans="1:2">
      <c r="A678" s="563"/>
      <c r="B678" s="563"/>
    </row>
    <row r="679" ht="14" spans="1:2">
      <c r="A679" s="563"/>
      <c r="B679" s="563"/>
    </row>
    <row r="680" ht="14" spans="1:2">
      <c r="A680" s="563"/>
      <c r="B680" s="563"/>
    </row>
    <row r="681" ht="14" spans="1:2">
      <c r="A681" s="563"/>
      <c r="B681" s="563"/>
    </row>
    <row r="682" ht="14" spans="1:2">
      <c r="A682" s="563"/>
      <c r="B682" s="563"/>
    </row>
    <row r="683" ht="14" spans="1:2">
      <c r="A683" s="563"/>
      <c r="B683" s="563"/>
    </row>
    <row r="684" ht="14" spans="1:2">
      <c r="A684" s="563"/>
      <c r="B684" s="563"/>
    </row>
    <row r="685" ht="14" spans="1:2">
      <c r="A685" s="563"/>
      <c r="B685" s="563"/>
    </row>
    <row r="686" ht="14" spans="1:2">
      <c r="A686" s="563"/>
      <c r="B686" s="563"/>
    </row>
    <row r="687" ht="14" spans="1:2">
      <c r="A687" s="563"/>
      <c r="B687" s="563"/>
    </row>
    <row r="688" ht="14" spans="1:2">
      <c r="A688" s="563"/>
      <c r="B688" s="563"/>
    </row>
    <row r="689" ht="14" spans="1:2">
      <c r="A689" s="563"/>
      <c r="B689" s="563"/>
    </row>
    <row r="690" ht="14" spans="1:2">
      <c r="A690" s="563"/>
      <c r="B690" s="563"/>
    </row>
    <row r="691" ht="14" spans="1:2">
      <c r="A691" s="563"/>
      <c r="B691" s="563"/>
    </row>
    <row r="692" ht="14" spans="1:2">
      <c r="A692" s="563"/>
      <c r="B692" s="563"/>
    </row>
    <row r="693" ht="14" spans="1:2">
      <c r="A693" s="563"/>
      <c r="B693" s="563"/>
    </row>
    <row r="694" ht="14" spans="1:2">
      <c r="A694" s="563"/>
      <c r="B694" s="563"/>
    </row>
    <row r="695" ht="14" spans="1:2">
      <c r="A695" s="563"/>
      <c r="B695" s="563"/>
    </row>
    <row r="696" ht="14" spans="1:2">
      <c r="A696" s="563"/>
      <c r="B696" s="563"/>
    </row>
    <row r="697" ht="14" spans="1:2">
      <c r="A697" s="563"/>
      <c r="B697" s="563"/>
    </row>
    <row r="698" ht="14" spans="1:2">
      <c r="A698" s="563"/>
      <c r="B698" s="563"/>
    </row>
    <row r="699" ht="14" spans="1:2">
      <c r="A699" s="563"/>
      <c r="B699" s="563"/>
    </row>
    <row r="700" ht="14" spans="1:2">
      <c r="A700" s="563"/>
      <c r="B700" s="563"/>
    </row>
    <row r="701" ht="14" spans="1:2">
      <c r="A701" s="563"/>
      <c r="B701" s="563"/>
    </row>
    <row r="702" ht="14" spans="1:2">
      <c r="A702" s="563"/>
      <c r="B702" s="563"/>
    </row>
    <row r="703" ht="14" spans="1:2">
      <c r="A703" s="563"/>
      <c r="B703" s="563"/>
    </row>
    <row r="704" ht="14" spans="1:2">
      <c r="A704" s="563"/>
      <c r="B704" s="563"/>
    </row>
    <row r="705" ht="14" spans="1:2">
      <c r="A705" s="563"/>
      <c r="B705" s="563"/>
    </row>
    <row r="706" ht="14" spans="1:2">
      <c r="A706" s="563"/>
      <c r="B706" s="563"/>
    </row>
    <row r="707" ht="14" spans="1:2">
      <c r="A707" s="563"/>
      <c r="B707" s="563"/>
    </row>
    <row r="708" ht="14" spans="1:2">
      <c r="A708" s="563"/>
      <c r="B708" s="563"/>
    </row>
    <row r="709" ht="14" spans="1:2">
      <c r="A709" s="563"/>
      <c r="B709" s="563"/>
    </row>
    <row r="710" ht="14" spans="1:2">
      <c r="A710" s="563"/>
      <c r="B710" s="563"/>
    </row>
    <row r="711" ht="14" spans="1:2">
      <c r="A711" s="563"/>
      <c r="B711" s="563"/>
    </row>
    <row r="712" ht="14" spans="1:2">
      <c r="A712" s="563"/>
      <c r="B712" s="563"/>
    </row>
    <row r="713" ht="14" spans="1:2">
      <c r="A713" s="563"/>
      <c r="B713" s="563"/>
    </row>
    <row r="714" ht="14" spans="1:2">
      <c r="A714" s="563"/>
      <c r="B714" s="563"/>
    </row>
    <row r="715" ht="14" spans="1:2">
      <c r="A715" s="563"/>
      <c r="B715" s="563"/>
    </row>
    <row r="716" ht="14" spans="1:2">
      <c r="A716" s="563"/>
      <c r="B716" s="563"/>
    </row>
    <row r="717" ht="14" spans="1:2">
      <c r="A717" s="563"/>
      <c r="B717" s="563"/>
    </row>
    <row r="718" ht="14" spans="1:2">
      <c r="A718" s="563"/>
      <c r="B718" s="563"/>
    </row>
    <row r="719" ht="14" spans="1:2">
      <c r="A719" s="563"/>
      <c r="B719" s="563"/>
    </row>
    <row r="720" ht="14" spans="1:2">
      <c r="A720" s="563"/>
      <c r="B720" s="563"/>
    </row>
    <row r="721" ht="14" spans="1:2">
      <c r="A721" s="563"/>
      <c r="B721" s="563"/>
    </row>
    <row r="722" ht="14" spans="1:2">
      <c r="A722" s="563"/>
      <c r="B722" s="563"/>
    </row>
    <row r="723" ht="14" spans="1:2">
      <c r="A723" s="563"/>
      <c r="B723" s="563"/>
    </row>
    <row r="724" ht="14" spans="1:2">
      <c r="A724" s="563"/>
      <c r="B724" s="563"/>
    </row>
    <row r="725" ht="14" spans="1:2">
      <c r="A725" s="563"/>
      <c r="B725" s="563"/>
    </row>
    <row r="726" ht="14" spans="1:2">
      <c r="A726" s="563"/>
      <c r="B726" s="563"/>
    </row>
    <row r="727" ht="14" spans="1:2">
      <c r="A727" s="563"/>
      <c r="B727" s="563"/>
    </row>
    <row r="728" ht="14" spans="1:2">
      <c r="A728" s="563"/>
      <c r="B728" s="563"/>
    </row>
    <row r="729" ht="14" spans="1:2">
      <c r="A729" s="563"/>
      <c r="B729" s="563"/>
    </row>
    <row r="730" ht="14" spans="1:2">
      <c r="A730" s="563"/>
      <c r="B730" s="563"/>
    </row>
    <row r="731" ht="14" spans="1:2">
      <c r="A731" s="563"/>
      <c r="B731" s="563"/>
    </row>
    <row r="732" ht="14" spans="1:2">
      <c r="A732" s="563"/>
      <c r="B732" s="563"/>
    </row>
    <row r="733" ht="14" spans="1:2">
      <c r="A733" s="563"/>
      <c r="B733" s="563"/>
    </row>
    <row r="734" ht="14" spans="1:2">
      <c r="A734" s="563"/>
      <c r="B734" s="563"/>
    </row>
    <row r="735" ht="14" spans="1:2">
      <c r="A735" s="563"/>
      <c r="B735" s="563"/>
    </row>
    <row r="736" ht="14" spans="1:2">
      <c r="A736" s="563"/>
      <c r="B736" s="563"/>
    </row>
    <row r="737" ht="14" spans="1:2">
      <c r="A737" s="563"/>
      <c r="B737" s="563"/>
    </row>
    <row r="738" ht="14" spans="1:2">
      <c r="A738" s="563"/>
      <c r="B738" s="563"/>
    </row>
    <row r="739" ht="14" spans="1:2">
      <c r="A739" s="563"/>
      <c r="B739" s="563"/>
    </row>
    <row r="740" ht="14" spans="1:2">
      <c r="A740" s="563"/>
      <c r="B740" s="563"/>
    </row>
    <row r="741" ht="14" spans="1:2">
      <c r="A741" s="563"/>
      <c r="B741" s="563"/>
    </row>
    <row r="742" ht="14" spans="1:2">
      <c r="A742" s="563"/>
      <c r="B742" s="563"/>
    </row>
    <row r="743" ht="14" spans="1:2">
      <c r="A743" s="563"/>
      <c r="B743" s="563"/>
    </row>
    <row r="744" ht="14" spans="1:2">
      <c r="A744" s="563"/>
      <c r="B744" s="563"/>
    </row>
    <row r="745" ht="14" spans="1:2">
      <c r="A745" s="563"/>
      <c r="B745" s="563"/>
    </row>
    <row r="746" ht="14" spans="1:2">
      <c r="A746" s="563"/>
      <c r="B746" s="563"/>
    </row>
    <row r="747" ht="14" spans="1:2">
      <c r="A747" s="563"/>
      <c r="B747" s="563"/>
    </row>
    <row r="748" ht="14" spans="1:2">
      <c r="A748" s="563"/>
      <c r="B748" s="563"/>
    </row>
    <row r="749" ht="14" spans="1:2">
      <c r="A749" s="563"/>
      <c r="B749" s="563"/>
    </row>
    <row r="750" ht="14" spans="1:2">
      <c r="A750" s="563"/>
      <c r="B750" s="563"/>
    </row>
    <row r="751" ht="14" spans="1:2">
      <c r="A751" s="563"/>
      <c r="B751" s="563"/>
    </row>
    <row r="752" ht="14" spans="1:2">
      <c r="A752" s="563"/>
      <c r="B752" s="563"/>
    </row>
    <row r="753" ht="14" spans="1:2">
      <c r="A753" s="563"/>
      <c r="B753" s="563"/>
    </row>
    <row r="754" ht="14" spans="1:2">
      <c r="A754" s="563"/>
      <c r="B754" s="563"/>
    </row>
    <row r="755" ht="14" spans="1:2">
      <c r="A755" s="563"/>
      <c r="B755" s="563"/>
    </row>
    <row r="756" ht="14" spans="1:2">
      <c r="A756" s="563"/>
      <c r="B756" s="563"/>
    </row>
    <row r="757" ht="14" spans="1:2">
      <c r="A757" s="563"/>
      <c r="B757" s="563"/>
    </row>
    <row r="758" ht="14" spans="1:2">
      <c r="A758" s="563"/>
      <c r="B758" s="563"/>
    </row>
    <row r="759" ht="14" spans="1:2">
      <c r="A759" s="563"/>
      <c r="B759" s="563"/>
    </row>
    <row r="760" ht="14" spans="1:2">
      <c r="A760" s="563"/>
      <c r="B760" s="563"/>
    </row>
    <row r="761" ht="14" spans="1:2">
      <c r="A761" s="563"/>
      <c r="B761" s="563"/>
    </row>
    <row r="762" ht="14" spans="1:2">
      <c r="A762" s="563"/>
      <c r="B762" s="563"/>
    </row>
    <row r="763" ht="14" spans="1:2">
      <c r="A763" s="563"/>
      <c r="B763" s="563"/>
    </row>
    <row r="764" ht="14" spans="1:2">
      <c r="A764" s="563"/>
      <c r="B764" s="563"/>
    </row>
    <row r="765" ht="14" spans="1:2">
      <c r="A765" s="563"/>
      <c r="B765" s="563"/>
    </row>
    <row r="766" ht="14" spans="1:2">
      <c r="A766" s="563"/>
      <c r="B766" s="563"/>
    </row>
    <row r="767" ht="14" spans="1:2">
      <c r="A767" s="563"/>
      <c r="B767" s="563"/>
    </row>
    <row r="768" ht="14" spans="1:2">
      <c r="A768" s="563"/>
      <c r="B768" s="563"/>
    </row>
    <row r="769" ht="14" spans="1:2">
      <c r="A769" s="563"/>
      <c r="B769" s="563"/>
    </row>
    <row r="770" ht="14" spans="1:2">
      <c r="A770" s="563"/>
      <c r="B770" s="563"/>
    </row>
    <row r="771" ht="14" spans="1:2">
      <c r="A771" s="563"/>
      <c r="B771" s="563"/>
    </row>
    <row r="772" ht="14" spans="1:2">
      <c r="A772" s="563"/>
      <c r="B772" s="563"/>
    </row>
    <row r="773" ht="14" spans="1:2">
      <c r="A773" s="563"/>
      <c r="B773" s="563"/>
    </row>
    <row r="774" ht="14" spans="1:2">
      <c r="A774" s="563"/>
      <c r="B774" s="563"/>
    </row>
    <row r="775" ht="14" spans="1:2">
      <c r="A775" s="563"/>
      <c r="B775" s="563"/>
    </row>
    <row r="776" ht="14" spans="1:2">
      <c r="A776" s="563"/>
      <c r="B776" s="563"/>
    </row>
    <row r="777" ht="14" spans="1:2">
      <c r="A777" s="563"/>
      <c r="B777" s="563"/>
    </row>
    <row r="778" ht="14" spans="1:2">
      <c r="A778" s="563"/>
      <c r="B778" s="563"/>
    </row>
    <row r="779" ht="14" spans="1:2">
      <c r="A779" s="563"/>
      <c r="B779" s="563"/>
    </row>
    <row r="780" ht="14" spans="1:2">
      <c r="A780" s="563"/>
      <c r="B780" s="563"/>
    </row>
    <row r="781" ht="14" spans="1:2">
      <c r="A781" s="563"/>
      <c r="B781" s="563"/>
    </row>
    <row r="782" ht="14" spans="1:2">
      <c r="A782" s="563"/>
      <c r="B782" s="563"/>
    </row>
    <row r="783" ht="14" spans="1:2">
      <c r="A783" s="563"/>
      <c r="B783" s="563"/>
    </row>
    <row r="784" ht="14" spans="1:2">
      <c r="A784" s="563"/>
      <c r="B784" s="563"/>
    </row>
    <row r="785" ht="14" spans="1:2">
      <c r="A785" s="563"/>
      <c r="B785" s="563"/>
    </row>
    <row r="786" ht="14" spans="1:2">
      <c r="A786" s="563"/>
      <c r="B786" s="563"/>
    </row>
    <row r="787" ht="14" spans="1:2">
      <c r="A787" s="563"/>
      <c r="B787" s="563"/>
    </row>
    <row r="788" ht="14" spans="1:2">
      <c r="A788" s="563"/>
      <c r="B788" s="563"/>
    </row>
    <row r="789" ht="14" spans="1:2">
      <c r="A789" s="563"/>
      <c r="B789" s="563"/>
    </row>
    <row r="790" ht="14" spans="1:2">
      <c r="A790" s="563"/>
      <c r="B790" s="563"/>
    </row>
    <row r="791" ht="14" spans="1:2">
      <c r="A791" s="563"/>
      <c r="B791" s="563"/>
    </row>
    <row r="792" ht="14" spans="1:2">
      <c r="A792" s="563"/>
      <c r="B792" s="563"/>
    </row>
    <row r="793" ht="14" spans="1:2">
      <c r="A793" s="563"/>
      <c r="B793" s="563"/>
    </row>
    <row r="794" ht="14" spans="1:2">
      <c r="A794" s="563"/>
      <c r="B794" s="563"/>
    </row>
    <row r="795" ht="14" spans="1:2">
      <c r="A795" s="563"/>
      <c r="B795" s="563"/>
    </row>
    <row r="796" ht="14" spans="1:2">
      <c r="A796" s="563"/>
      <c r="B796" s="563"/>
    </row>
    <row r="797" ht="14" spans="1:2">
      <c r="A797" s="563"/>
      <c r="B797" s="563"/>
    </row>
    <row r="798" ht="14" spans="1:2">
      <c r="A798" s="563"/>
      <c r="B798" s="563"/>
    </row>
    <row r="799" ht="14" spans="1:2">
      <c r="A799" s="563"/>
      <c r="B799" s="563"/>
    </row>
    <row r="800" ht="14" spans="1:2">
      <c r="A800" s="563"/>
      <c r="B800" s="563"/>
    </row>
    <row r="801" ht="14" spans="1:2">
      <c r="A801" s="563"/>
      <c r="B801" s="563"/>
    </row>
    <row r="802" ht="14" spans="1:2">
      <c r="A802" s="563"/>
      <c r="B802" s="563"/>
    </row>
    <row r="803" ht="14" spans="1:2">
      <c r="A803" s="563"/>
      <c r="B803" s="563"/>
    </row>
    <row r="804" ht="14" spans="1:2">
      <c r="A804" s="563"/>
      <c r="B804" s="563"/>
    </row>
    <row r="805" ht="14" spans="1:2">
      <c r="A805" s="563"/>
      <c r="B805" s="563"/>
    </row>
    <row r="806" ht="14" spans="1:2">
      <c r="A806" s="563"/>
      <c r="B806" s="563"/>
    </row>
    <row r="807" ht="14" spans="1:2">
      <c r="A807" s="563"/>
      <c r="B807" s="563"/>
    </row>
    <row r="808" ht="14" spans="1:2">
      <c r="A808" s="563"/>
      <c r="B808" s="563"/>
    </row>
    <row r="809" ht="14" spans="1:2">
      <c r="A809" s="563"/>
      <c r="B809" s="563"/>
    </row>
    <row r="810" ht="14" spans="1:2">
      <c r="A810" s="563"/>
      <c r="B810" s="563"/>
    </row>
    <row r="811" ht="14" spans="1:2">
      <c r="A811" s="563"/>
      <c r="B811" s="563"/>
    </row>
    <row r="812" ht="14" spans="1:2">
      <c r="A812" s="563"/>
      <c r="B812" s="563"/>
    </row>
    <row r="813" ht="14" spans="1:2">
      <c r="A813" s="563"/>
      <c r="B813" s="563"/>
    </row>
    <row r="814" ht="14" spans="1:2">
      <c r="A814" s="563"/>
      <c r="B814" s="563"/>
    </row>
    <row r="815" ht="14" spans="1:2">
      <c r="A815" s="563"/>
      <c r="B815" s="563"/>
    </row>
    <row r="816" ht="14" spans="1:2">
      <c r="A816" s="563"/>
      <c r="B816" s="563"/>
    </row>
    <row r="817" ht="14" spans="1:2">
      <c r="A817" s="563"/>
      <c r="B817" s="563"/>
    </row>
    <row r="818" ht="14" spans="1:2">
      <c r="A818" s="563"/>
      <c r="B818" s="563"/>
    </row>
    <row r="819" ht="14" spans="1:2">
      <c r="A819" s="563"/>
      <c r="B819" s="563"/>
    </row>
    <row r="820" ht="14" spans="1:2">
      <c r="A820" s="563"/>
      <c r="B820" s="563"/>
    </row>
    <row r="821" ht="14" spans="1:2">
      <c r="A821" s="563"/>
      <c r="B821" s="563"/>
    </row>
    <row r="822" ht="14" spans="1:2">
      <c r="A822" s="563"/>
      <c r="B822" s="563"/>
    </row>
    <row r="823" ht="14" spans="1:2">
      <c r="A823" s="563"/>
      <c r="B823" s="563"/>
    </row>
    <row r="824" ht="14" spans="1:2">
      <c r="A824" s="563"/>
      <c r="B824" s="563"/>
    </row>
    <row r="825" ht="14" spans="1:2">
      <c r="A825" s="563"/>
      <c r="B825" s="563"/>
    </row>
    <row r="826" ht="14" spans="1:2">
      <c r="A826" s="563"/>
      <c r="B826" s="563"/>
    </row>
    <row r="827" ht="14" spans="1:2">
      <c r="A827" s="563"/>
      <c r="B827" s="563"/>
    </row>
    <row r="828" ht="14" spans="1:2">
      <c r="A828" s="563"/>
      <c r="B828" s="563"/>
    </row>
    <row r="829" ht="14" spans="1:2">
      <c r="A829" s="563"/>
      <c r="B829" s="563"/>
    </row>
    <row r="830" ht="14" spans="1:2">
      <c r="A830" s="563"/>
      <c r="B830" s="563"/>
    </row>
    <row r="831" ht="14" spans="1:2">
      <c r="A831" s="563"/>
      <c r="B831" s="563"/>
    </row>
    <row r="832" ht="14" spans="1:2">
      <c r="A832" s="563"/>
      <c r="B832" s="563"/>
    </row>
    <row r="833" ht="14" spans="1:2">
      <c r="A833" s="563"/>
      <c r="B833" s="563"/>
    </row>
    <row r="834" ht="14" spans="1:2">
      <c r="A834" s="563"/>
      <c r="B834" s="563"/>
    </row>
    <row r="835" ht="14" spans="1:2">
      <c r="A835" s="563"/>
      <c r="B835" s="563"/>
    </row>
    <row r="836" ht="14" spans="1:2">
      <c r="A836" s="563"/>
      <c r="B836" s="563"/>
    </row>
    <row r="837" ht="14" spans="1:2">
      <c r="A837" s="563"/>
      <c r="B837" s="563"/>
    </row>
    <row r="838" ht="14" spans="1:2">
      <c r="A838" s="563"/>
      <c r="B838" s="563"/>
    </row>
    <row r="839" ht="14" spans="1:2">
      <c r="A839" s="563"/>
      <c r="B839" s="563"/>
    </row>
    <row r="840" ht="14" spans="1:2">
      <c r="A840" s="563"/>
      <c r="B840" s="563"/>
    </row>
    <row r="841" ht="14" spans="1:2">
      <c r="A841" s="563"/>
      <c r="B841" s="563"/>
    </row>
    <row r="842" ht="14" spans="1:2">
      <c r="A842" s="563"/>
      <c r="B842" s="563"/>
    </row>
    <row r="843" ht="14" spans="1:2">
      <c r="A843" s="563"/>
      <c r="B843" s="563"/>
    </row>
    <row r="844" ht="14" spans="1:2">
      <c r="A844" s="563"/>
      <c r="B844" s="563"/>
    </row>
    <row r="845" ht="14" spans="1:2">
      <c r="A845" s="563"/>
      <c r="B845" s="563"/>
    </row>
    <row r="846" ht="14" spans="1:2">
      <c r="A846" s="563"/>
      <c r="B846" s="563"/>
    </row>
    <row r="847" ht="14" spans="1:2">
      <c r="A847" s="563"/>
      <c r="B847" s="563"/>
    </row>
    <row r="848" ht="14" spans="1:2">
      <c r="A848" s="563"/>
      <c r="B848" s="563"/>
    </row>
    <row r="849" ht="14" spans="1:2">
      <c r="A849" s="563"/>
      <c r="B849" s="563"/>
    </row>
    <row r="850" ht="14" spans="1:2">
      <c r="A850" s="563"/>
      <c r="B850" s="563"/>
    </row>
    <row r="851" ht="14" spans="1:2">
      <c r="A851" s="563"/>
      <c r="B851" s="563"/>
    </row>
    <row r="852" ht="14" spans="1:2">
      <c r="A852" s="563"/>
      <c r="B852" s="563"/>
    </row>
    <row r="853" ht="14" spans="1:2">
      <c r="A853" s="563"/>
      <c r="B853" s="563"/>
    </row>
    <row r="854" ht="14" spans="1:2">
      <c r="A854" s="563"/>
      <c r="B854" s="563"/>
    </row>
    <row r="855" ht="14" spans="1:2">
      <c r="A855" s="563"/>
      <c r="B855" s="563"/>
    </row>
    <row r="856" ht="14" spans="1:2">
      <c r="A856" s="563"/>
      <c r="B856" s="563"/>
    </row>
    <row r="857" ht="14" spans="1:2">
      <c r="A857" s="563"/>
      <c r="B857" s="563"/>
    </row>
    <row r="858" ht="14" spans="1:2">
      <c r="A858" s="563"/>
      <c r="B858" s="563"/>
    </row>
    <row r="859" ht="14" spans="1:2">
      <c r="A859" s="563"/>
      <c r="B859" s="563"/>
    </row>
    <row r="860" ht="14" spans="1:2">
      <c r="A860" s="563"/>
      <c r="B860" s="563"/>
    </row>
    <row r="861" ht="14" spans="1:2">
      <c r="A861" s="563"/>
      <c r="B861" s="563"/>
    </row>
    <row r="862" ht="14" spans="1:2">
      <c r="A862" s="563"/>
      <c r="B862" s="563"/>
    </row>
    <row r="863" ht="14" spans="1:2">
      <c r="A863" s="563"/>
      <c r="B863" s="563"/>
    </row>
    <row r="864" ht="14" spans="1:2">
      <c r="A864" s="563"/>
      <c r="B864" s="563"/>
    </row>
    <row r="865" ht="14" spans="1:2">
      <c r="A865" s="563"/>
      <c r="B865" s="563"/>
    </row>
    <row r="866" ht="14" spans="1:2">
      <c r="A866" s="563"/>
      <c r="B866" s="563"/>
    </row>
    <row r="867" ht="14" spans="1:2">
      <c r="A867" s="563"/>
      <c r="B867" s="563"/>
    </row>
    <row r="868" ht="14" spans="1:2">
      <c r="A868" s="563"/>
      <c r="B868" s="563"/>
    </row>
    <row r="869" ht="14" spans="1:2">
      <c r="A869" s="563"/>
      <c r="B869" s="563"/>
    </row>
    <row r="870" ht="14" spans="1:2">
      <c r="A870" s="563"/>
      <c r="B870" s="563"/>
    </row>
    <row r="871" ht="14" spans="1:2">
      <c r="A871" s="563"/>
      <c r="B871" s="563"/>
    </row>
    <row r="872" ht="14" spans="1:2">
      <c r="A872" s="563"/>
      <c r="B872" s="563"/>
    </row>
    <row r="873" ht="14" spans="1:2">
      <c r="A873" s="563"/>
      <c r="B873" s="563"/>
    </row>
    <row r="874" ht="14" spans="1:2">
      <c r="A874" s="563"/>
      <c r="B874" s="563"/>
    </row>
    <row r="875" ht="14" spans="1:2">
      <c r="A875" s="563"/>
      <c r="B875" s="563"/>
    </row>
    <row r="876" ht="14" spans="1:2">
      <c r="A876" s="563"/>
      <c r="B876" s="563"/>
    </row>
    <row r="877" ht="14" spans="1:2">
      <c r="A877" s="563"/>
      <c r="B877" s="563"/>
    </row>
    <row r="878" ht="14" spans="1:2">
      <c r="A878" s="563"/>
      <c r="B878" s="563"/>
    </row>
    <row r="879" ht="14" spans="1:2">
      <c r="A879" s="563"/>
      <c r="B879" s="563"/>
    </row>
    <row r="880" ht="14" spans="1:2">
      <c r="A880" s="563"/>
      <c r="B880" s="563"/>
    </row>
    <row r="881" ht="14" spans="1:2">
      <c r="A881" s="563"/>
      <c r="B881" s="563"/>
    </row>
    <row r="882" ht="14" spans="1:2">
      <c r="A882" s="563"/>
      <c r="B882" s="563"/>
    </row>
    <row r="883" ht="14" spans="1:2">
      <c r="A883" s="563"/>
      <c r="B883" s="563"/>
    </row>
    <row r="884" ht="14" spans="1:2">
      <c r="A884" s="563"/>
      <c r="B884" s="563"/>
    </row>
    <row r="885" ht="14" spans="1:2">
      <c r="A885" s="563"/>
      <c r="B885" s="563"/>
    </row>
    <row r="886" ht="14" spans="1:2">
      <c r="A886" s="563"/>
      <c r="B886" s="563"/>
    </row>
    <row r="887" ht="14" spans="1:2">
      <c r="A887" s="563"/>
      <c r="B887" s="563"/>
    </row>
    <row r="888" ht="14" spans="1:2">
      <c r="A888" s="563"/>
      <c r="B888" s="563"/>
    </row>
    <row r="889" ht="14" spans="1:2">
      <c r="A889" s="563"/>
      <c r="B889" s="563"/>
    </row>
    <row r="890" ht="14" spans="1:2">
      <c r="A890" s="563"/>
      <c r="B890" s="563"/>
    </row>
    <row r="891" ht="14" spans="1:2">
      <c r="A891" s="563"/>
      <c r="B891" s="563"/>
    </row>
    <row r="892" ht="14" spans="1:2">
      <c r="A892" s="563"/>
      <c r="B892" s="563"/>
    </row>
    <row r="893" ht="14" spans="1:2">
      <c r="A893" s="563"/>
      <c r="B893" s="563"/>
    </row>
    <row r="894" ht="14" spans="1:2">
      <c r="A894" s="563"/>
      <c r="B894" s="563"/>
    </row>
    <row r="895" ht="14" spans="1:2">
      <c r="A895" s="563"/>
      <c r="B895" s="563"/>
    </row>
    <row r="896" ht="14" spans="1:2">
      <c r="A896" s="563"/>
      <c r="B896" s="563"/>
    </row>
    <row r="897" ht="14" spans="1:2">
      <c r="A897" s="563"/>
      <c r="B897" s="563"/>
    </row>
    <row r="898" ht="14" spans="1:2">
      <c r="A898" s="563"/>
      <c r="B898" s="563"/>
    </row>
    <row r="899" ht="14" spans="1:2">
      <c r="A899" s="563"/>
      <c r="B899" s="563"/>
    </row>
    <row r="900" ht="14" spans="1:2">
      <c r="A900" s="563"/>
      <c r="B900" s="563"/>
    </row>
    <row r="901" ht="14" spans="1:2">
      <c r="A901" s="563"/>
      <c r="B901" s="563"/>
    </row>
    <row r="902" ht="14" spans="1:2">
      <c r="A902" s="563"/>
      <c r="B902" s="563"/>
    </row>
    <row r="903" ht="14" spans="1:2">
      <c r="A903" s="563"/>
      <c r="B903" s="563"/>
    </row>
    <row r="904" ht="14" spans="1:2">
      <c r="A904" s="563"/>
      <c r="B904" s="563"/>
    </row>
    <row r="905" ht="14" spans="1:2">
      <c r="A905" s="563"/>
      <c r="B905" s="563"/>
    </row>
    <row r="906" ht="14" spans="1:2">
      <c r="A906" s="563"/>
      <c r="B906" s="563"/>
    </row>
    <row r="907" ht="14" spans="1:2">
      <c r="A907" s="563"/>
      <c r="B907" s="563"/>
    </row>
    <row r="908" ht="14" spans="1:2">
      <c r="A908" s="563"/>
      <c r="B908" s="563"/>
    </row>
    <row r="909" ht="14" spans="1:2">
      <c r="A909" s="563"/>
      <c r="B909" s="563"/>
    </row>
    <row r="910" ht="14" spans="1:2">
      <c r="A910" s="563"/>
      <c r="B910" s="563"/>
    </row>
    <row r="911" ht="14" spans="1:2">
      <c r="A911" s="563"/>
      <c r="B911" s="563"/>
    </row>
    <row r="912" ht="14" spans="1:2">
      <c r="A912" s="563"/>
      <c r="B912" s="563"/>
    </row>
    <row r="913" ht="14" spans="1:2">
      <c r="A913" s="563"/>
      <c r="B913" s="563"/>
    </row>
    <row r="914" ht="14" spans="1:2">
      <c r="A914" s="563"/>
      <c r="B914" s="563"/>
    </row>
    <row r="915" ht="14" spans="1:2">
      <c r="A915" s="563"/>
      <c r="B915" s="563"/>
    </row>
    <row r="916" ht="14" spans="1:2">
      <c r="A916" s="563"/>
      <c r="B916" s="563"/>
    </row>
    <row r="917" ht="14" spans="1:2">
      <c r="A917" s="563"/>
      <c r="B917" s="563"/>
    </row>
    <row r="918" ht="14" spans="1:2">
      <c r="A918" s="563"/>
      <c r="B918" s="563"/>
    </row>
    <row r="919" ht="14" spans="1:2">
      <c r="A919" s="563"/>
      <c r="B919" s="563"/>
    </row>
    <row r="920" ht="14" spans="1:2">
      <c r="A920" s="563"/>
      <c r="B920" s="563"/>
    </row>
    <row r="921" ht="14" spans="1:2">
      <c r="A921" s="563"/>
      <c r="B921" s="563"/>
    </row>
    <row r="922" ht="14" spans="1:2">
      <c r="A922" s="563"/>
      <c r="B922" s="563"/>
    </row>
    <row r="923" ht="14" spans="1:2">
      <c r="A923" s="563"/>
      <c r="B923" s="563"/>
    </row>
    <row r="924" ht="14" spans="1:2">
      <c r="A924" s="563"/>
      <c r="B924" s="563"/>
    </row>
    <row r="925" ht="14" spans="1:2">
      <c r="A925" s="563"/>
      <c r="B925" s="563"/>
    </row>
    <row r="926" ht="14" spans="1:2">
      <c r="A926" s="563"/>
      <c r="B926" s="563"/>
    </row>
    <row r="927" ht="14" spans="1:2">
      <c r="A927" s="563"/>
      <c r="B927" s="563"/>
    </row>
    <row r="928" ht="14" spans="1:2">
      <c r="A928" s="563"/>
      <c r="B928" s="563"/>
    </row>
    <row r="929" ht="14" spans="1:2">
      <c r="A929" s="563"/>
      <c r="B929" s="563"/>
    </row>
    <row r="930" ht="14" spans="1:2">
      <c r="A930" s="563"/>
      <c r="B930" s="563"/>
    </row>
    <row r="931" ht="14" spans="1:2">
      <c r="A931" s="563"/>
      <c r="B931" s="563"/>
    </row>
    <row r="932" ht="14" spans="1:2">
      <c r="A932" s="563"/>
      <c r="B932" s="563"/>
    </row>
    <row r="933" ht="14" spans="1:2">
      <c r="A933" s="563"/>
      <c r="B933" s="563"/>
    </row>
    <row r="934" ht="14" spans="1:2">
      <c r="A934" s="563"/>
      <c r="B934" s="563"/>
    </row>
    <row r="935" ht="14" spans="1:2">
      <c r="A935" s="563"/>
      <c r="B935" s="563"/>
    </row>
    <row r="936" ht="14" spans="1:2">
      <c r="A936" s="563"/>
      <c r="B936" s="563"/>
    </row>
    <row r="937" ht="14" spans="1:2">
      <c r="A937" s="563"/>
      <c r="B937" s="563"/>
    </row>
    <row r="938" ht="14" spans="1:2">
      <c r="A938" s="563"/>
      <c r="B938" s="563"/>
    </row>
    <row r="939" ht="14" spans="1:2">
      <c r="A939" s="563"/>
      <c r="B939" s="563"/>
    </row>
    <row r="940" ht="14" spans="1:2">
      <c r="A940" s="563"/>
      <c r="B940" s="563"/>
    </row>
    <row r="941" ht="14" spans="1:2">
      <c r="A941" s="563"/>
      <c r="B941" s="563"/>
    </row>
    <row r="942" ht="14" spans="1:2">
      <c r="A942" s="563"/>
      <c r="B942" s="563"/>
    </row>
    <row r="943" ht="14" spans="1:2">
      <c r="A943" s="563"/>
      <c r="B943" s="563"/>
    </row>
    <row r="944" ht="14" spans="1:2">
      <c r="A944" s="563"/>
      <c r="B944" s="563"/>
    </row>
    <row r="945" ht="14" spans="1:2">
      <c r="A945" s="563"/>
      <c r="B945" s="563"/>
    </row>
    <row r="946" ht="14" spans="1:2">
      <c r="A946" s="563"/>
      <c r="B946" s="563"/>
    </row>
    <row r="947" ht="14" spans="1:2">
      <c r="A947" s="563"/>
      <c r="B947" s="563"/>
    </row>
    <row r="948" ht="14" spans="1:2">
      <c r="A948" s="563"/>
      <c r="B948" s="563"/>
    </row>
    <row r="949" ht="14" spans="1:2">
      <c r="A949" s="563"/>
      <c r="B949" s="563"/>
    </row>
    <row r="950" ht="14" spans="1:2">
      <c r="A950" s="563"/>
      <c r="B950" s="563"/>
    </row>
    <row r="951" ht="14" spans="1:2">
      <c r="A951" s="563"/>
      <c r="B951" s="563"/>
    </row>
    <row r="952" ht="14" spans="1:2">
      <c r="A952" s="563"/>
      <c r="B952" s="563"/>
    </row>
    <row r="953" ht="14" spans="1:2">
      <c r="A953" s="563"/>
      <c r="B953" s="563"/>
    </row>
    <row r="954" ht="14" spans="1:2">
      <c r="A954" s="563"/>
      <c r="B954" s="563"/>
    </row>
    <row r="955" ht="14" spans="1:2">
      <c r="A955" s="563"/>
      <c r="B955" s="563"/>
    </row>
    <row r="956" ht="14" spans="1:2">
      <c r="A956" s="563"/>
      <c r="B956" s="563"/>
    </row>
    <row r="957" ht="14" spans="1:2">
      <c r="A957" s="563"/>
      <c r="B957" s="563"/>
    </row>
    <row r="958" ht="14" spans="1:2">
      <c r="A958" s="563"/>
      <c r="B958" s="563"/>
    </row>
    <row r="959" ht="14" spans="1:2">
      <c r="A959" s="563"/>
      <c r="B959" s="563"/>
    </row>
    <row r="960" ht="14" spans="1:2">
      <c r="A960" s="563"/>
      <c r="B960" s="563"/>
    </row>
    <row r="961" ht="14" spans="1:2">
      <c r="A961" s="563"/>
      <c r="B961" s="563"/>
    </row>
    <row r="962" ht="14" spans="1:2">
      <c r="A962" s="563"/>
      <c r="B962" s="563"/>
    </row>
    <row r="963" ht="14" spans="1:2">
      <c r="A963" s="563"/>
      <c r="B963" s="563"/>
    </row>
    <row r="964" ht="14" spans="1:2">
      <c r="A964" s="563"/>
      <c r="B964" s="563"/>
    </row>
    <row r="965" ht="14" spans="1:2">
      <c r="A965" s="563"/>
      <c r="B965" s="563"/>
    </row>
    <row r="966" ht="14" spans="1:2">
      <c r="A966" s="563"/>
      <c r="B966" s="563"/>
    </row>
    <row r="967" ht="14" spans="1:2">
      <c r="A967" s="563"/>
      <c r="B967" s="563"/>
    </row>
    <row r="968" ht="14" spans="1:2">
      <c r="A968" s="563"/>
      <c r="B968" s="563"/>
    </row>
    <row r="969" ht="14" spans="1:2">
      <c r="A969" s="563"/>
      <c r="B969" s="563"/>
    </row>
    <row r="970" ht="14" spans="1:2">
      <c r="A970" s="563"/>
      <c r="B970" s="563"/>
    </row>
    <row r="971" ht="14" spans="1:2">
      <c r="A971" s="563"/>
      <c r="B971" s="563"/>
    </row>
    <row r="972" ht="14" spans="1:2">
      <c r="A972" s="563"/>
      <c r="B972" s="563"/>
    </row>
    <row r="973" ht="14" spans="1:2">
      <c r="A973" s="563"/>
      <c r="B973" s="563"/>
    </row>
    <row r="974" ht="14" spans="1:2">
      <c r="A974" s="563"/>
      <c r="B974" s="563"/>
    </row>
    <row r="975" ht="14" spans="1:2">
      <c r="A975" s="563"/>
      <c r="B975" s="563"/>
    </row>
    <row r="976" ht="14" spans="1:2">
      <c r="A976" s="563"/>
      <c r="B976" s="563"/>
    </row>
    <row r="977" ht="14" spans="1:2">
      <c r="A977" s="563"/>
      <c r="B977" s="563"/>
    </row>
    <row r="978" ht="14" spans="1:2">
      <c r="A978" s="563"/>
      <c r="B978" s="563"/>
    </row>
    <row r="979" ht="14" spans="1:2">
      <c r="A979" s="563"/>
      <c r="B979" s="563"/>
    </row>
    <row r="980" ht="14" spans="1:2">
      <c r="A980" s="563"/>
      <c r="B980" s="563"/>
    </row>
    <row r="981" ht="14" spans="1:2">
      <c r="A981" s="563"/>
      <c r="B981" s="563"/>
    </row>
    <row r="982" ht="14" spans="1:2">
      <c r="A982" s="563"/>
      <c r="B982" s="563"/>
    </row>
    <row r="983" ht="14" spans="1:2">
      <c r="A983" s="563"/>
      <c r="B983" s="563"/>
    </row>
    <row r="984" ht="14" spans="1:2">
      <c r="A984" s="563"/>
      <c r="B984" s="563"/>
    </row>
    <row r="985" ht="14" spans="1:2">
      <c r="A985" s="563"/>
      <c r="B985" s="563"/>
    </row>
    <row r="986" ht="14" spans="1:2">
      <c r="A986" s="563"/>
      <c r="B986" s="563"/>
    </row>
    <row r="987" ht="14" spans="1:2">
      <c r="A987" s="563"/>
      <c r="B987" s="563"/>
    </row>
    <row r="988" ht="14" spans="1:2">
      <c r="A988" s="563"/>
      <c r="B988" s="563"/>
    </row>
    <row r="989" ht="14" spans="1:2">
      <c r="A989" s="563"/>
      <c r="B989" s="563"/>
    </row>
    <row r="990" ht="14" spans="1:2">
      <c r="A990" s="563"/>
      <c r="B990" s="563"/>
    </row>
    <row r="991" ht="14" spans="1:2">
      <c r="A991" s="563"/>
      <c r="B991" s="563"/>
    </row>
    <row r="992" ht="14" spans="1:2">
      <c r="A992" s="563"/>
      <c r="B992" s="563"/>
    </row>
    <row r="993" ht="14" spans="1:2">
      <c r="A993" s="563"/>
      <c r="B993" s="563"/>
    </row>
    <row r="994" ht="14" spans="1:2">
      <c r="A994" s="563"/>
      <c r="B994" s="563"/>
    </row>
    <row r="995" ht="14" spans="1:2">
      <c r="A995" s="563"/>
      <c r="B995" s="563"/>
    </row>
    <row r="996" ht="14" spans="1:2">
      <c r="A996" s="563"/>
      <c r="B996" s="563"/>
    </row>
    <row r="997" ht="14" spans="1:2">
      <c r="A997" s="563"/>
      <c r="B997" s="563"/>
    </row>
    <row r="998" ht="14" spans="1:2">
      <c r="A998" s="563"/>
      <c r="B998" s="563"/>
    </row>
    <row r="999" ht="14" spans="1:2">
      <c r="A999" s="563"/>
      <c r="B999" s="563"/>
    </row>
    <row r="1000" ht="14" spans="1:2">
      <c r="A1000" s="563"/>
      <c r="B1000" s="563"/>
    </row>
  </sheetData>
  <mergeCells count="17">
    <mergeCell ref="D9:I9"/>
    <mergeCell ref="D10:I10"/>
    <mergeCell ref="D11:I11"/>
    <mergeCell ref="D12:I12"/>
    <mergeCell ref="D15:I15"/>
    <mergeCell ref="D16:I16"/>
    <mergeCell ref="D18:I18"/>
    <mergeCell ref="D22:I22"/>
    <mergeCell ref="D24:I24"/>
    <mergeCell ref="D27:I27"/>
    <mergeCell ref="D28:I28"/>
    <mergeCell ref="D29:I29"/>
    <mergeCell ref="D31:I31"/>
    <mergeCell ref="D32:I32"/>
    <mergeCell ref="F34:I34"/>
    <mergeCell ref="F35:I35"/>
    <mergeCell ref="F36:I36"/>
  </mergeCells>
  <pageMargins left="1.18110236220472" right="0.984251968503937" top="0.984251968503937" bottom="0.984251968503937" header="0.31496062992126" footer="0.31496062992126"/>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16" master="" otherUserPermission="visible"/>
  <rangeList sheetStid="2" master="" otherUserPermission="visible"/>
  <rangeList sheetStid="3" master="" otherUserPermission="visible"/>
  <rangeList sheetStid="4" master="" otherUserPermission="visible"/>
  <rangeList sheetStid="10" master="" otherUserPermission="visible"/>
  <rangeList sheetStid="5" master="" otherUserPermission="visible"/>
  <rangeList sheetStid="18"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6" master="" otherUserPermission="visible"/>
  <rangeList sheetStid="12" master="" otherUserPermission="visible"/>
  <rangeList sheetStid="7" master="" otherUserPermission="visible"/>
  <rangeList sheetStid="13" master="" otherUserPermission="visible"/>
  <rangeList sheetStid="8" master="" otherUserPermission="visible"/>
  <rangeList sheetStid="14" master="" otherUserPermission="visible"/>
  <rangeList sheetStid="9" master="" otherUserPermission="visible"/>
  <rangeList sheetStid="15" master="" otherUserPermission="visible"/>
  <rangeList sheetStid="19" master="" otherUserPermission="visible"/>
  <rangeList sheetStid="20" master="" otherUserPermission="visible"/>
  <rangeList sheetStid="21"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Data Jangan Dihapus</vt:lpstr>
      <vt:lpstr>HOME</vt:lpstr>
      <vt:lpstr>Nilai Akhir Akreditasi</vt:lpstr>
      <vt:lpstr>Hasil  Akreditasi</vt:lpstr>
      <vt:lpstr>Catatan dan Masukan</vt:lpstr>
      <vt:lpstr>Rekap Asesor 1 &amp; 2</vt:lpstr>
      <vt:lpstr>Skor Asesor 1</vt:lpstr>
      <vt:lpstr>Skor Asesor 2</vt:lpstr>
      <vt:lpstr>Sampul Depan</vt:lpstr>
      <vt:lpstr>Kata Pengantar</vt:lpstr>
      <vt:lpstr>Daftar Isi</vt:lpstr>
      <vt:lpstr>Identitas</vt:lpstr>
      <vt:lpstr>Penutup</vt:lpstr>
      <vt:lpstr>1.1-Stand Binamuda</vt:lpstr>
      <vt:lpstr>1</vt:lpstr>
      <vt:lpstr>2.1-Stand Binawasa</vt:lpstr>
      <vt:lpstr>2</vt:lpstr>
      <vt:lpstr>3.1-Standar Sarpras</vt:lpstr>
      <vt:lpstr>3</vt:lpstr>
      <vt:lpstr>4.1-Standar Ormin</vt:lpstr>
      <vt:lpstr>4</vt:lpstr>
      <vt:lpstr>1.2-Stand Binamuda</vt:lpstr>
      <vt:lpstr>2.2-Stand Binawasa</vt:lpstr>
      <vt:lpstr>3.2-Standar Sarpras</vt:lpstr>
      <vt:lpstr>4.2-Standar Ormin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PAV23-Q021L</dc:creator>
  <cp:lastModifiedBy>sandra Amelia</cp:lastModifiedBy>
  <dcterms:created xsi:type="dcterms:W3CDTF">2025-01-22T09:44:00Z</dcterms:created>
  <cp:lastPrinted>2025-10-28T00:22:00Z</cp:lastPrinted>
  <dcterms:modified xsi:type="dcterms:W3CDTF">2026-02-10T10:05:47Z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2DAAB26E352943AFAFCB878794E44272_13</vt:lpwstr>
  </property>
  <property fmtid="{D5CDD505-2E9C-101B-9397-08002B2CF9AE}" pid="3" name="KSOProductBuildVer">
    <vt:lpwstr>1057-12.2.0.23196</vt:lpwstr>
  </property>
</Properties>
</file>